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7ba3b74b0d680438/Área de Trabalho/TRABALHO/CIC/010121/"/>
    </mc:Choice>
  </mc:AlternateContent>
  <bookViews>
    <workbookView xWindow="-120" yWindow="-120" windowWidth="29040" windowHeight="15840"/>
  </bookViews>
  <sheets>
    <sheet name="BANDEIRA_MACRO REGIAO 7_s desc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 l="1"/>
  <c r="J10" i="1"/>
  <c r="F10" i="1"/>
  <c r="D28" i="1" l="1"/>
  <c r="F32" i="1"/>
  <c r="J9" i="1"/>
  <c r="F34" i="1" l="1"/>
  <c r="F35" i="1" s="1"/>
  <c r="D33" i="1" l="1"/>
  <c r="L40" i="1"/>
  <c r="D32" i="1"/>
  <c r="E28" i="1"/>
  <c r="J40" i="1" s="1"/>
  <c r="C23" i="1"/>
  <c r="D23" i="1" s="1"/>
  <c r="E23" i="1" s="1"/>
  <c r="H40" i="1" s="1"/>
  <c r="C22" i="1"/>
  <c r="D22" i="1" s="1"/>
  <c r="E22" i="1" s="1"/>
  <c r="G40" i="1" s="1"/>
  <c r="D18" i="1"/>
  <c r="E18" i="1" s="1"/>
  <c r="F40" i="1" s="1"/>
  <c r="J11" i="1"/>
  <c r="J12" i="1" s="1"/>
  <c r="E40" i="1" s="1"/>
  <c r="I11" i="1"/>
  <c r="H11" i="1"/>
  <c r="H12" i="1" s="1"/>
  <c r="D40" i="1" s="1"/>
  <c r="G11" i="1"/>
  <c r="F11" i="1"/>
  <c r="F12" i="1" s="1"/>
  <c r="C40" i="1" s="1"/>
  <c r="E11" i="1"/>
  <c r="D11" i="1"/>
  <c r="D12" i="1" s="1"/>
  <c r="B40" i="1" s="1"/>
  <c r="C11" i="1"/>
  <c r="D27" i="1"/>
  <c r="E27" i="1" s="1"/>
  <c r="I40" i="1" s="1"/>
  <c r="D34" i="1" l="1"/>
  <c r="D35" i="1" s="1"/>
  <c r="B12" i="1"/>
  <c r="K40" i="1" l="1"/>
  <c r="F2" i="1" l="1"/>
  <c r="F1" i="1"/>
  <c r="G2" i="1" s="1"/>
</calcChain>
</file>

<file path=xl/sharedStrings.xml><?xml version="1.0" encoding="utf-8"?>
<sst xmlns="http://schemas.openxmlformats.org/spreadsheetml/2006/main" count="135" uniqueCount="77">
  <si>
    <t>MÉDIA</t>
  </si>
  <si>
    <t>MÉDIA PONDERADA</t>
  </si>
  <si>
    <t>BANDEIRA</t>
  </si>
  <si>
    <t>AMARELO</t>
  </si>
  <si>
    <t>LARANJA</t>
  </si>
  <si>
    <t>VERMELHO</t>
  </si>
  <si>
    <t>PRETO</t>
  </si>
  <si>
    <t>&lt;=0,5</t>
  </si>
  <si>
    <t>&gt;0,5 e &lt;1,5</t>
  </si>
  <si>
    <t>&gt;=1,5 e &lt;=2,5</t>
  </si>
  <si>
    <t>&gt;2,5</t>
  </si>
  <si>
    <t>INDICADORES DE ANÁLISE DISTANCIAMENTO CONTROLADO - RS</t>
  </si>
  <si>
    <t>VELOCIDADE DO AVANÇO</t>
  </si>
  <si>
    <t>PESO</t>
  </si>
  <si>
    <t>HOSPITALIZAÇÕES</t>
  </si>
  <si>
    <t>SRAG</t>
  </si>
  <si>
    <t>LEITOS CLINICOS</t>
  </si>
  <si>
    <t>UTI-OCUPADA</t>
  </si>
  <si>
    <t>UTI - LIVRE</t>
  </si>
  <si>
    <t>ÓBITOS</t>
  </si>
  <si>
    <t>0 e &lt;1,05</t>
  </si>
  <si>
    <t>&gt;= 1,05 e &lt;1,1</t>
  </si>
  <si>
    <t>&gt;=1,1 e &lt;1,25</t>
  </si>
  <si>
    <t>&gt;=1,25</t>
  </si>
  <si>
    <t>LEITO CLINICO</t>
  </si>
  <si>
    <t xml:space="preserve">MÉDIA </t>
  </si>
  <si>
    <t>ESTÁGIO EVOLUÇÃO</t>
  </si>
  <si>
    <r>
      <t xml:space="preserve">TOTAL DE CASOS </t>
    </r>
    <r>
      <rPr>
        <b/>
        <sz val="11"/>
        <rFont val="Calibri"/>
        <family val="2"/>
      </rPr>
      <t>ATIVOS</t>
    </r>
    <r>
      <rPr>
        <sz val="11"/>
        <rFont val="Calibri"/>
        <family val="2"/>
      </rPr>
      <t xml:space="preserve"> ATÉ O ÚLTIMO DIA</t>
    </r>
  </si>
  <si>
    <t>0 e &lt;0,25</t>
  </si>
  <si>
    <t>&gt;=0,25 e &lt;0,50</t>
  </si>
  <si>
    <t>&gt;=0,5 e &lt;0,75</t>
  </si>
  <si>
    <t>&gt;=0,75</t>
  </si>
  <si>
    <t>TOTAL DE CURADOS ULTIMOS 50 DIAS</t>
  </si>
  <si>
    <t>INCIDÊNCIA DE NOVOS CASOS</t>
  </si>
  <si>
    <t>HOSPITALIZAÇÃO 7dias /100000 habit.</t>
  </si>
  <si>
    <t>0 &gt; 2,50</t>
  </si>
  <si>
    <t>&gt;=2,50 e &lt;5,00</t>
  </si>
  <si>
    <t>&gt;=5,00 e &lt;7,50</t>
  </si>
  <si>
    <t>&gt;=7,50</t>
  </si>
  <si>
    <t>PROJEÇÃO ÓBITOS 1 SEMANA 100.000 habit.</t>
  </si>
  <si>
    <t>0 &gt; 0,50</t>
  </si>
  <si>
    <t>&gt;=0,50 e &lt;1,50</t>
  </si>
  <si>
    <t>&gt;=1,50e &lt;3,00</t>
  </si>
  <si>
    <t>&gt;=3,00</t>
  </si>
  <si>
    <t xml:space="preserve">CAPACIDADE DE ATENDIMENTO </t>
  </si>
  <si>
    <t>DATA</t>
  </si>
  <si>
    <t>LEITOS DE UTI ADULTO DISPONÍVEL  /OCUPADOS COVID</t>
  </si>
  <si>
    <t>1E+99 &lt; 2,00</t>
  </si>
  <si>
    <t>&gt;=2,0 e &lt;1,50</t>
  </si>
  <si>
    <t>&gt;=1,50 e &lt;1,0</t>
  </si>
  <si>
    <t>&lt;=1,0</t>
  </si>
  <si>
    <t>LEITOS DE UTI DISPONÍVEL NO ESTADO/OCUPADOS COVID</t>
  </si>
  <si>
    <t>MUDANÇA DA CAPACIDADE ATENDIMENTO</t>
  </si>
  <si>
    <t>LEITOS DE UTI DISPONÍVEL</t>
  </si>
  <si>
    <t>LEITOS DE UTI DISPONÍVEL 7 dias atrás</t>
  </si>
  <si>
    <t>REGIÃO -7 MACRO DE SAÚDE</t>
  </si>
  <si>
    <t>REGIÃO</t>
  </si>
  <si>
    <t>ESTADO</t>
  </si>
  <si>
    <t>Medida:</t>
  </si>
  <si>
    <t>Velocidade do avanço</t>
  </si>
  <si>
    <t>Estágio da Evolução na região</t>
  </si>
  <si>
    <t>Incidência de novos casos sobre a população</t>
  </si>
  <si>
    <t>Capacidade de Atendimento</t>
  </si>
  <si>
    <t>Mudança da Capacidade de Atendimento</t>
  </si>
  <si>
    <t>Região de Análise:</t>
  </si>
  <si>
    <t>20 Regiões</t>
  </si>
  <si>
    <t>7 Macrorregiões</t>
  </si>
  <si>
    <t>Estado</t>
  </si>
  <si>
    <t>Peso (sobre 10):</t>
  </si>
  <si>
    <t>BANDEIRAS:</t>
  </si>
  <si>
    <t>PLATAFORMA AUTORIZADA:CIC BG</t>
  </si>
  <si>
    <t>1E+99 &gt; 0,90</t>
  </si>
  <si>
    <t>&gt;=0,90 e &lt;0,825</t>
  </si>
  <si>
    <t>&gt;=0,825 e &lt;0,75</t>
  </si>
  <si>
    <t>&lt;=0,75 a 0</t>
  </si>
  <si>
    <t>18/12 a 24/12</t>
  </si>
  <si>
    <t>25/12 a 01/21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</si>
</sst>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9"/>
      <name val="Arial"/>
      <family val="2"/>
    </font>
    <font>
      <b/>
      <sz val="11"/>
      <name val="Calibri"/>
      <family val="2"/>
      <scheme val="minor"/>
    </font>
    <font>
      <b/>
      <sz val="16"/>
      <color rgb="FFFF0000"/>
      <name val="Calibri"/>
      <family val="2"/>
      <scheme val="minor"/>
    </font>
    <font>
      <b/>
      <sz val="12"/>
      <color theme="1"/>
      <name val="Calibri"/>
      <family val="2"/>
      <scheme val="minor"/>
    </font>
    <font>
      <sz val="11"/>
      <name val="Calibri"/>
      <family val="2"/>
      <scheme val="minor"/>
    </font>
    <font>
      <b/>
      <sz val="11"/>
      <name val="Calibri"/>
      <family val="2"/>
    </font>
    <font>
      <sz val="11"/>
      <name val="Calibri"/>
      <family val="2"/>
    </font>
    <font>
      <i/>
      <sz val="11"/>
      <name val="Calibri"/>
      <family val="2"/>
      <scheme val="minor"/>
    </font>
    <font>
      <sz val="10"/>
      <name val="Arial"/>
      <family val="2"/>
    </font>
    <font>
      <b/>
      <sz val="9"/>
      <color theme="0"/>
      <name val="Calibri"/>
      <family val="2"/>
      <scheme val="minor"/>
    </font>
    <font>
      <b/>
      <sz val="9"/>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rgb="FF20310D"/>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cellStyleXfs>
  <cellXfs count="68">
    <xf numFmtId="0" fontId="0" fillId="0" borderId="0" xfId="0"/>
    <xf numFmtId="0" fontId="6" fillId="2" borderId="0" xfId="0" applyFont="1" applyFill="1"/>
    <xf numFmtId="0" fontId="0" fillId="2" borderId="0" xfId="0" applyFill="1"/>
    <xf numFmtId="0" fontId="4" fillId="2" borderId="1" xfId="0" applyFont="1" applyFill="1" applyBorder="1" applyAlignment="1">
      <alignment horizontal="center" vertical="center"/>
    </xf>
    <xf numFmtId="2" fontId="7" fillId="0" borderId="1" xfId="2" applyNumberFormat="1" applyFont="1" applyFill="1" applyBorder="1" applyAlignment="1" applyProtection="1">
      <alignment horizontal="center" vertical="center"/>
    </xf>
    <xf numFmtId="0" fontId="0" fillId="2" borderId="0" xfId="0" applyFill="1" applyProtection="1">
      <protection hidden="1"/>
    </xf>
    <xf numFmtId="0" fontId="4" fillId="2" borderId="0" xfId="0" applyFont="1" applyFill="1"/>
    <xf numFmtId="0" fontId="8" fillId="2" borderId="1" xfId="0"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xf>
    <xf numFmtId="43" fontId="4" fillId="2" borderId="1" xfId="0" applyNumberFormat="1" applyFont="1" applyFill="1" applyBorder="1" applyAlignment="1">
      <alignment horizontal="center" vertical="center"/>
    </xf>
    <xf numFmtId="43" fontId="0" fillId="2" borderId="0" xfId="0" applyNumberFormat="1" applyFill="1"/>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5" borderId="1" xfId="0" applyFont="1" applyFill="1" applyBorder="1" applyAlignment="1">
      <alignment horizontal="center"/>
    </xf>
    <xf numFmtId="0" fontId="2" fillId="6" borderId="1" xfId="0" applyFont="1" applyFill="1" applyBorder="1" applyAlignment="1">
      <alignment horizontal="center"/>
    </xf>
    <xf numFmtId="0" fontId="0" fillId="2" borderId="0" xfId="0" applyFill="1" applyAlignment="1">
      <alignment wrapText="1"/>
    </xf>
    <xf numFmtId="0" fontId="0" fillId="2" borderId="0" xfId="0" applyFill="1" applyProtection="1">
      <protection locked="0"/>
    </xf>
    <xf numFmtId="0" fontId="9" fillId="2" borderId="0" xfId="0" applyFont="1" applyFill="1"/>
    <xf numFmtId="0" fontId="5" fillId="2" borderId="0" xfId="0" applyFont="1" applyFill="1"/>
    <xf numFmtId="0" fontId="10" fillId="2" borderId="1" xfId="0" applyFont="1" applyFill="1" applyBorder="1"/>
    <xf numFmtId="0" fontId="0" fillId="2" borderId="1" xfId="0" applyFill="1" applyBorder="1"/>
    <xf numFmtId="0" fontId="4" fillId="2" borderId="1" xfId="0" applyFont="1" applyFill="1" applyBorder="1" applyAlignment="1">
      <alignment horizontal="center"/>
    </xf>
    <xf numFmtId="0" fontId="5" fillId="0" borderId="0" xfId="0" applyFont="1"/>
    <xf numFmtId="0" fontId="4" fillId="2" borderId="1" xfId="0" applyFont="1" applyFill="1" applyBorder="1"/>
    <xf numFmtId="0" fontId="0" fillId="2" borderId="1" xfId="0" applyFill="1" applyBorder="1" applyAlignment="1">
      <alignment horizontal="center"/>
    </xf>
    <xf numFmtId="0" fontId="2" fillId="6" borderId="2" xfId="0" applyFont="1" applyFill="1" applyBorder="1" applyAlignment="1">
      <alignment horizontal="center"/>
    </xf>
    <xf numFmtId="0" fontId="0" fillId="2" borderId="1" xfId="0" applyFill="1" applyBorder="1" applyAlignment="1" applyProtection="1">
      <alignment horizontal="center"/>
      <protection locked="0"/>
    </xf>
    <xf numFmtId="0" fontId="0" fillId="2" borderId="0" xfId="0" applyFill="1" applyAlignment="1" applyProtection="1">
      <alignment horizontal="center"/>
      <protection locked="0"/>
    </xf>
    <xf numFmtId="43" fontId="4" fillId="2" borderId="1" xfId="1" applyFont="1" applyFill="1" applyBorder="1" applyAlignment="1" applyProtection="1">
      <alignment horizontal="center"/>
    </xf>
    <xf numFmtId="43" fontId="4" fillId="2" borderId="1" xfId="1" applyFont="1" applyFill="1" applyBorder="1" applyAlignment="1" applyProtection="1"/>
    <xf numFmtId="0" fontId="6" fillId="2" borderId="1" xfId="0" applyFont="1" applyFill="1" applyBorder="1"/>
    <xf numFmtId="43" fontId="4" fillId="2" borderId="1" xfId="1" applyFont="1" applyFill="1" applyBorder="1" applyProtection="1"/>
    <xf numFmtId="0" fontId="11" fillId="2" borderId="1" xfId="0" applyFont="1" applyFill="1" applyBorder="1" applyAlignment="1">
      <alignment horizontal="center"/>
    </xf>
    <xf numFmtId="0" fontId="11" fillId="2" borderId="1" xfId="0" applyFont="1" applyFill="1" applyBorder="1"/>
    <xf numFmtId="43" fontId="1" fillId="2" borderId="1" xfId="1" applyFont="1" applyFill="1" applyBorder="1" applyProtection="1"/>
    <xf numFmtId="43" fontId="4" fillId="0" borderId="1" xfId="1" applyFont="1" applyFill="1" applyBorder="1" applyAlignment="1" applyProtection="1">
      <alignment horizontal="center"/>
    </xf>
    <xf numFmtId="43" fontId="4" fillId="2" borderId="0" xfId="1" applyFont="1" applyFill="1" applyBorder="1" applyProtection="1"/>
    <xf numFmtId="43" fontId="1" fillId="2" borderId="0" xfId="1" applyFont="1" applyFill="1" applyBorder="1" applyProtection="1"/>
    <xf numFmtId="43" fontId="3" fillId="2" borderId="0" xfId="0" applyNumberFormat="1" applyFont="1" applyFill="1"/>
    <xf numFmtId="0" fontId="0" fillId="2" borderId="0" xfId="0" applyFill="1" applyAlignment="1">
      <alignment horizontal="center"/>
    </xf>
    <xf numFmtId="16" fontId="0" fillId="2" borderId="1" xfId="0" applyNumberFormat="1" applyFill="1" applyBorder="1" applyAlignment="1" applyProtection="1">
      <alignment horizontal="center"/>
      <protection locked="0"/>
    </xf>
    <xf numFmtId="43" fontId="4" fillId="2" borderId="1" xfId="1" applyFont="1" applyFill="1" applyBorder="1" applyProtection="1">
      <protection locked="0"/>
    </xf>
    <xf numFmtId="0" fontId="14" fillId="2" borderId="1" xfId="0" applyFont="1" applyFill="1" applyBorder="1" applyAlignment="1">
      <alignment horizontal="center"/>
    </xf>
    <xf numFmtId="3" fontId="7" fillId="2" borderId="3" xfId="3" applyNumberFormat="1" applyFont="1" applyFill="1" applyBorder="1" applyAlignment="1">
      <alignment horizontal="right" vertical="center" wrapText="1"/>
    </xf>
    <xf numFmtId="0" fontId="16" fillId="7" borderId="5" xfId="3" applyFont="1" applyFill="1" applyBorder="1" applyAlignment="1">
      <alignment horizontal="center" vertical="center" wrapText="1"/>
    </xf>
    <xf numFmtId="3" fontId="7" fillId="2" borderId="7" xfId="3" applyNumberFormat="1" applyFont="1" applyFill="1" applyBorder="1" applyAlignment="1">
      <alignment horizontal="right" vertical="center" wrapText="1"/>
    </xf>
    <xf numFmtId="0" fontId="17" fillId="0" borderId="8"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11" xfId="3" applyFont="1" applyBorder="1" applyAlignment="1">
      <alignment horizontal="center" vertical="center" wrapText="1"/>
    </xf>
    <xf numFmtId="3" fontId="7" fillId="2" borderId="12" xfId="3" applyNumberFormat="1" applyFont="1" applyFill="1" applyBorder="1" applyAlignment="1">
      <alignment horizontal="right" vertical="center" wrapText="1"/>
    </xf>
    <xf numFmtId="0" fontId="17" fillId="0" borderId="13"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16" xfId="3" applyFont="1" applyBorder="1" applyAlignment="1">
      <alignment horizontal="center" vertical="center" wrapText="1"/>
    </xf>
    <xf numFmtId="0" fontId="0" fillId="2" borderId="1" xfId="0" applyFill="1" applyBorder="1" applyAlignment="1">
      <alignment horizontal="right"/>
    </xf>
    <xf numFmtId="0" fontId="7" fillId="0" borderId="1" xfId="2" quotePrefix="1" applyNumberFormat="1" applyFont="1" applyFill="1" applyBorder="1" applyAlignment="1" applyProtection="1">
      <alignment horizontal="center" vertical="center"/>
    </xf>
    <xf numFmtId="0" fontId="18" fillId="2" borderId="0" xfId="0" applyFont="1" applyFill="1"/>
    <xf numFmtId="16" fontId="0" fillId="2" borderId="1" xfId="0" applyNumberFormat="1" applyFill="1" applyBorder="1" applyProtection="1">
      <protection locked="0"/>
    </xf>
    <xf numFmtId="0" fontId="4" fillId="3" borderId="1"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5" borderId="1"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4" fillId="2" borderId="1" xfId="0" applyFont="1" applyFill="1" applyBorder="1" applyAlignment="1">
      <alignment horizontal="center"/>
    </xf>
    <xf numFmtId="0" fontId="16" fillId="7" borderId="4" xfId="3" applyFont="1" applyFill="1" applyBorder="1" applyAlignment="1">
      <alignment horizontal="center" vertical="center" wrapText="1"/>
    </xf>
    <xf numFmtId="0" fontId="16" fillId="7" borderId="5" xfId="3" applyFont="1" applyFill="1" applyBorder="1" applyAlignment="1">
      <alignment horizontal="center" vertical="center" wrapText="1"/>
    </xf>
    <xf numFmtId="0" fontId="16" fillId="8" borderId="5" xfId="3" applyFont="1" applyFill="1" applyBorder="1" applyAlignment="1">
      <alignment horizontal="center" vertical="center" wrapText="1"/>
    </xf>
    <xf numFmtId="0" fontId="16" fillId="8" borderId="6" xfId="3" applyFont="1" applyFill="1" applyBorder="1" applyAlignment="1">
      <alignment horizontal="center" vertical="center" wrapText="1"/>
    </xf>
  </cellXfs>
  <cellStyles count="4">
    <cellStyle name="Normal" xfId="0" builtinId="0"/>
    <cellStyle name="Normal 2" xfId="3"/>
    <cellStyle name="Porcentagem" xfId="2" builtinId="5"/>
    <cellStyle name="Vírgula" xfId="1" builtinId="3"/>
  </cellStyles>
  <dxfs count="64">
    <dxf>
      <fill>
        <patternFill>
          <bgColor rgb="FFFFC000"/>
        </patternFill>
      </fill>
    </dxf>
    <dxf>
      <fill>
        <patternFill>
          <bgColor rgb="FFFFFF00"/>
        </patternFill>
      </fill>
    </dxf>
    <dxf>
      <font>
        <color theme="0"/>
      </font>
      <fill>
        <patternFill>
          <bgColor theme="1"/>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FF00"/>
        </patternFill>
      </fill>
    </dxf>
    <dxf>
      <fill>
        <patternFill>
          <bgColor rgb="FFFFC000"/>
        </patternFill>
      </fill>
    </dxf>
    <dxf>
      <fill>
        <patternFill>
          <bgColor rgb="FFFF0000"/>
        </patternFill>
      </fill>
    </dxf>
    <dxf>
      <font>
        <color theme="0"/>
      </font>
      <fill>
        <patternFill>
          <bgColor theme="1"/>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2924175</xdr:colOff>
      <xdr:row>4</xdr:row>
      <xdr:rowOff>171450</xdr:rowOff>
    </xdr:to>
    <xdr:pic>
      <xdr:nvPicPr>
        <xdr:cNvPr id="2" name="Imagem 1">
          <a:extLst>
            <a:ext uri="{FF2B5EF4-FFF2-40B4-BE49-F238E27FC236}">
              <a16:creationId xmlns:a16="http://schemas.microsoft.com/office/drawing/2014/main" id="{9CAD0037-DB6D-4E55-B195-B95DFE9E8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847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338666</xdr:colOff>
      <xdr:row>2</xdr:row>
      <xdr:rowOff>95250</xdr:rowOff>
    </xdr:from>
    <xdr:to>
      <xdr:col>5</xdr:col>
      <xdr:colOff>592666</xdr:colOff>
      <xdr:row>4</xdr:row>
      <xdr:rowOff>95250</xdr:rowOff>
    </xdr:to>
    <xdr:sp macro="" textlink="">
      <xdr:nvSpPr>
        <xdr:cNvPr id="3" name="Seta: para Cima 2">
          <a:extLst>
            <a:ext uri="{FF2B5EF4-FFF2-40B4-BE49-F238E27FC236}">
              <a16:creationId xmlns:a16="http://schemas.microsoft.com/office/drawing/2014/main" id="{18BC4EB1-37D3-49F4-974E-01897C77A7E2}"/>
            </a:ext>
          </a:extLst>
        </xdr:cNvPr>
        <xdr:cNvSpPr/>
      </xdr:nvSpPr>
      <xdr:spPr>
        <a:xfrm>
          <a:off x="7282391" y="628650"/>
          <a:ext cx="254000" cy="514350"/>
        </a:xfrm>
        <a:prstGeom prst="up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zoomScaleNormal="100" workbookViewId="0"/>
  </sheetViews>
  <sheetFormatPr defaultRowHeight="15" x14ac:dyDescent="0.25"/>
  <cols>
    <col min="1" max="1" width="50.85546875" style="16" customWidth="1"/>
    <col min="2" max="2" width="10.5703125" style="16" customWidth="1"/>
    <col min="3" max="3" width="13.28515625" style="16" customWidth="1"/>
    <col min="4" max="4" width="16.140625" style="16" customWidth="1"/>
    <col min="5" max="7" width="13.28515625" style="16" customWidth="1"/>
    <col min="8" max="8" width="15.5703125" style="16" customWidth="1"/>
    <col min="9" max="12" width="14.28515625" style="16" customWidth="1"/>
    <col min="13" max="13" width="12.5703125" style="16" bestFit="1" customWidth="1"/>
    <col min="14" max="17" width="12.42578125" style="16" customWidth="1"/>
    <col min="18" max="18" width="17.28515625" style="16" bestFit="1" customWidth="1"/>
    <col min="19" max="256" width="9.140625" style="16"/>
    <col min="257" max="257" width="50.85546875" style="16" customWidth="1"/>
    <col min="258" max="258" width="10.5703125" style="16" customWidth="1"/>
    <col min="259" max="259" width="13.28515625" style="16" customWidth="1"/>
    <col min="260" max="260" width="16.140625" style="16" customWidth="1"/>
    <col min="261" max="263" width="13.28515625" style="16" customWidth="1"/>
    <col min="264" max="264" width="15.5703125" style="16" customWidth="1"/>
    <col min="265" max="268" width="14.28515625" style="16" customWidth="1"/>
    <col min="269" max="269" width="12.5703125" style="16" bestFit="1" customWidth="1"/>
    <col min="270" max="273" width="12.42578125" style="16" customWidth="1"/>
    <col min="274" max="274" width="17.28515625" style="16" bestFit="1" customWidth="1"/>
    <col min="275" max="512" width="9.140625" style="16"/>
    <col min="513" max="513" width="50.85546875" style="16" customWidth="1"/>
    <col min="514" max="514" width="10.5703125" style="16" customWidth="1"/>
    <col min="515" max="515" width="13.28515625" style="16" customWidth="1"/>
    <col min="516" max="516" width="16.140625" style="16" customWidth="1"/>
    <col min="517" max="519" width="13.28515625" style="16" customWidth="1"/>
    <col min="520" max="520" width="15.5703125" style="16" customWidth="1"/>
    <col min="521" max="524" width="14.28515625" style="16" customWidth="1"/>
    <col min="525" max="525" width="12.5703125" style="16" bestFit="1" customWidth="1"/>
    <col min="526" max="529" width="12.42578125" style="16" customWidth="1"/>
    <col min="530" max="530" width="17.28515625" style="16" bestFit="1" customWidth="1"/>
    <col min="531" max="768" width="9.140625" style="16"/>
    <col min="769" max="769" width="50.85546875" style="16" customWidth="1"/>
    <col min="770" max="770" width="10.5703125" style="16" customWidth="1"/>
    <col min="771" max="771" width="13.28515625" style="16" customWidth="1"/>
    <col min="772" max="772" width="16.140625" style="16" customWidth="1"/>
    <col min="773" max="775" width="13.28515625" style="16" customWidth="1"/>
    <col min="776" max="776" width="15.5703125" style="16" customWidth="1"/>
    <col min="777" max="780" width="14.28515625" style="16" customWidth="1"/>
    <col min="781" max="781" width="12.5703125" style="16" bestFit="1" customWidth="1"/>
    <col min="782" max="785" width="12.42578125" style="16" customWidth="1"/>
    <col min="786" max="786" width="17.28515625" style="16" bestFit="1" customWidth="1"/>
    <col min="787" max="1024" width="9.140625" style="16"/>
    <col min="1025" max="1025" width="50.85546875" style="16" customWidth="1"/>
    <col min="1026" max="1026" width="10.5703125" style="16" customWidth="1"/>
    <col min="1027" max="1027" width="13.28515625" style="16" customWidth="1"/>
    <col min="1028" max="1028" width="16.140625" style="16" customWidth="1"/>
    <col min="1029" max="1031" width="13.28515625" style="16" customWidth="1"/>
    <col min="1032" max="1032" width="15.5703125" style="16" customWidth="1"/>
    <col min="1033" max="1036" width="14.28515625" style="16" customWidth="1"/>
    <col min="1037" max="1037" width="12.5703125" style="16" bestFit="1" customWidth="1"/>
    <col min="1038" max="1041" width="12.42578125" style="16" customWidth="1"/>
    <col min="1042" max="1042" width="17.28515625" style="16" bestFit="1" customWidth="1"/>
    <col min="1043" max="1280" width="9.140625" style="16"/>
    <col min="1281" max="1281" width="50.85546875" style="16" customWidth="1"/>
    <col min="1282" max="1282" width="10.5703125" style="16" customWidth="1"/>
    <col min="1283" max="1283" width="13.28515625" style="16" customWidth="1"/>
    <col min="1284" max="1284" width="16.140625" style="16" customWidth="1"/>
    <col min="1285" max="1287" width="13.28515625" style="16" customWidth="1"/>
    <col min="1288" max="1288" width="15.5703125" style="16" customWidth="1"/>
    <col min="1289" max="1292" width="14.28515625" style="16" customWidth="1"/>
    <col min="1293" max="1293" width="12.5703125" style="16" bestFit="1" customWidth="1"/>
    <col min="1294" max="1297" width="12.42578125" style="16" customWidth="1"/>
    <col min="1298" max="1298" width="17.28515625" style="16" bestFit="1" customWidth="1"/>
    <col min="1299" max="1536" width="9.140625" style="16"/>
    <col min="1537" max="1537" width="50.85546875" style="16" customWidth="1"/>
    <col min="1538" max="1538" width="10.5703125" style="16" customWidth="1"/>
    <col min="1539" max="1539" width="13.28515625" style="16" customWidth="1"/>
    <col min="1540" max="1540" width="16.140625" style="16" customWidth="1"/>
    <col min="1541" max="1543" width="13.28515625" style="16" customWidth="1"/>
    <col min="1544" max="1544" width="15.5703125" style="16" customWidth="1"/>
    <col min="1545" max="1548" width="14.28515625" style="16" customWidth="1"/>
    <col min="1549" max="1549" width="12.5703125" style="16" bestFit="1" customWidth="1"/>
    <col min="1550" max="1553" width="12.42578125" style="16" customWidth="1"/>
    <col min="1554" max="1554" width="17.28515625" style="16" bestFit="1" customWidth="1"/>
    <col min="1555" max="1792" width="9.140625" style="16"/>
    <col min="1793" max="1793" width="50.85546875" style="16" customWidth="1"/>
    <col min="1794" max="1794" width="10.5703125" style="16" customWidth="1"/>
    <col min="1795" max="1795" width="13.28515625" style="16" customWidth="1"/>
    <col min="1796" max="1796" width="16.140625" style="16" customWidth="1"/>
    <col min="1797" max="1799" width="13.28515625" style="16" customWidth="1"/>
    <col min="1800" max="1800" width="15.5703125" style="16" customWidth="1"/>
    <col min="1801" max="1804" width="14.28515625" style="16" customWidth="1"/>
    <col min="1805" max="1805" width="12.5703125" style="16" bestFit="1" customWidth="1"/>
    <col min="1806" max="1809" width="12.42578125" style="16" customWidth="1"/>
    <col min="1810" max="1810" width="17.28515625" style="16" bestFit="1" customWidth="1"/>
    <col min="1811" max="2048" width="9.140625" style="16"/>
    <col min="2049" max="2049" width="50.85546875" style="16" customWidth="1"/>
    <col min="2050" max="2050" width="10.5703125" style="16" customWidth="1"/>
    <col min="2051" max="2051" width="13.28515625" style="16" customWidth="1"/>
    <col min="2052" max="2052" width="16.140625" style="16" customWidth="1"/>
    <col min="2053" max="2055" width="13.28515625" style="16" customWidth="1"/>
    <col min="2056" max="2056" width="15.5703125" style="16" customWidth="1"/>
    <col min="2057" max="2060" width="14.28515625" style="16" customWidth="1"/>
    <col min="2061" max="2061" width="12.5703125" style="16" bestFit="1" customWidth="1"/>
    <col min="2062" max="2065" width="12.42578125" style="16" customWidth="1"/>
    <col min="2066" max="2066" width="17.28515625" style="16" bestFit="1" customWidth="1"/>
    <col min="2067" max="2304" width="9.140625" style="16"/>
    <col min="2305" max="2305" width="50.85546875" style="16" customWidth="1"/>
    <col min="2306" max="2306" width="10.5703125" style="16" customWidth="1"/>
    <col min="2307" max="2307" width="13.28515625" style="16" customWidth="1"/>
    <col min="2308" max="2308" width="16.140625" style="16" customWidth="1"/>
    <col min="2309" max="2311" width="13.28515625" style="16" customWidth="1"/>
    <col min="2312" max="2312" width="15.5703125" style="16" customWidth="1"/>
    <col min="2313" max="2316" width="14.28515625" style="16" customWidth="1"/>
    <col min="2317" max="2317" width="12.5703125" style="16" bestFit="1" customWidth="1"/>
    <col min="2318" max="2321" width="12.42578125" style="16" customWidth="1"/>
    <col min="2322" max="2322" width="17.28515625" style="16" bestFit="1" customWidth="1"/>
    <col min="2323" max="2560" width="9.140625" style="16"/>
    <col min="2561" max="2561" width="50.85546875" style="16" customWidth="1"/>
    <col min="2562" max="2562" width="10.5703125" style="16" customWidth="1"/>
    <col min="2563" max="2563" width="13.28515625" style="16" customWidth="1"/>
    <col min="2564" max="2564" width="16.140625" style="16" customWidth="1"/>
    <col min="2565" max="2567" width="13.28515625" style="16" customWidth="1"/>
    <col min="2568" max="2568" width="15.5703125" style="16" customWidth="1"/>
    <col min="2569" max="2572" width="14.28515625" style="16" customWidth="1"/>
    <col min="2573" max="2573" width="12.5703125" style="16" bestFit="1" customWidth="1"/>
    <col min="2574" max="2577" width="12.42578125" style="16" customWidth="1"/>
    <col min="2578" max="2578" width="17.28515625" style="16" bestFit="1" customWidth="1"/>
    <col min="2579" max="2816" width="9.140625" style="16"/>
    <col min="2817" max="2817" width="50.85546875" style="16" customWidth="1"/>
    <col min="2818" max="2818" width="10.5703125" style="16" customWidth="1"/>
    <col min="2819" max="2819" width="13.28515625" style="16" customWidth="1"/>
    <col min="2820" max="2820" width="16.140625" style="16" customWidth="1"/>
    <col min="2821" max="2823" width="13.28515625" style="16" customWidth="1"/>
    <col min="2824" max="2824" width="15.5703125" style="16" customWidth="1"/>
    <col min="2825" max="2828" width="14.28515625" style="16" customWidth="1"/>
    <col min="2829" max="2829" width="12.5703125" style="16" bestFit="1" customWidth="1"/>
    <col min="2830" max="2833" width="12.42578125" style="16" customWidth="1"/>
    <col min="2834" max="2834" width="17.28515625" style="16" bestFit="1" customWidth="1"/>
    <col min="2835" max="3072" width="9.140625" style="16"/>
    <col min="3073" max="3073" width="50.85546875" style="16" customWidth="1"/>
    <col min="3074" max="3074" width="10.5703125" style="16" customWidth="1"/>
    <col min="3075" max="3075" width="13.28515625" style="16" customWidth="1"/>
    <col min="3076" max="3076" width="16.140625" style="16" customWidth="1"/>
    <col min="3077" max="3079" width="13.28515625" style="16" customWidth="1"/>
    <col min="3080" max="3080" width="15.5703125" style="16" customWidth="1"/>
    <col min="3081" max="3084" width="14.28515625" style="16" customWidth="1"/>
    <col min="3085" max="3085" width="12.5703125" style="16" bestFit="1" customWidth="1"/>
    <col min="3086" max="3089" width="12.42578125" style="16" customWidth="1"/>
    <col min="3090" max="3090" width="17.28515625" style="16" bestFit="1" customWidth="1"/>
    <col min="3091" max="3328" width="9.140625" style="16"/>
    <col min="3329" max="3329" width="50.85546875" style="16" customWidth="1"/>
    <col min="3330" max="3330" width="10.5703125" style="16" customWidth="1"/>
    <col min="3331" max="3331" width="13.28515625" style="16" customWidth="1"/>
    <col min="3332" max="3332" width="16.140625" style="16" customWidth="1"/>
    <col min="3333" max="3335" width="13.28515625" style="16" customWidth="1"/>
    <col min="3336" max="3336" width="15.5703125" style="16" customWidth="1"/>
    <col min="3337" max="3340" width="14.28515625" style="16" customWidth="1"/>
    <col min="3341" max="3341" width="12.5703125" style="16" bestFit="1" customWidth="1"/>
    <col min="3342" max="3345" width="12.42578125" style="16" customWidth="1"/>
    <col min="3346" max="3346" width="17.28515625" style="16" bestFit="1" customWidth="1"/>
    <col min="3347" max="3584" width="9.140625" style="16"/>
    <col min="3585" max="3585" width="50.85546875" style="16" customWidth="1"/>
    <col min="3586" max="3586" width="10.5703125" style="16" customWidth="1"/>
    <col min="3587" max="3587" width="13.28515625" style="16" customWidth="1"/>
    <col min="3588" max="3588" width="16.140625" style="16" customWidth="1"/>
    <col min="3589" max="3591" width="13.28515625" style="16" customWidth="1"/>
    <col min="3592" max="3592" width="15.5703125" style="16" customWidth="1"/>
    <col min="3593" max="3596" width="14.28515625" style="16" customWidth="1"/>
    <col min="3597" max="3597" width="12.5703125" style="16" bestFit="1" customWidth="1"/>
    <col min="3598" max="3601" width="12.42578125" style="16" customWidth="1"/>
    <col min="3602" max="3602" width="17.28515625" style="16" bestFit="1" customWidth="1"/>
    <col min="3603" max="3840" width="9.140625" style="16"/>
    <col min="3841" max="3841" width="50.85546875" style="16" customWidth="1"/>
    <col min="3842" max="3842" width="10.5703125" style="16" customWidth="1"/>
    <col min="3843" max="3843" width="13.28515625" style="16" customWidth="1"/>
    <col min="3844" max="3844" width="16.140625" style="16" customWidth="1"/>
    <col min="3845" max="3847" width="13.28515625" style="16" customWidth="1"/>
    <col min="3848" max="3848" width="15.5703125" style="16" customWidth="1"/>
    <col min="3849" max="3852" width="14.28515625" style="16" customWidth="1"/>
    <col min="3853" max="3853" width="12.5703125" style="16" bestFit="1" customWidth="1"/>
    <col min="3854" max="3857" width="12.42578125" style="16" customWidth="1"/>
    <col min="3858" max="3858" width="17.28515625" style="16" bestFit="1" customWidth="1"/>
    <col min="3859" max="4096" width="9.140625" style="16"/>
    <col min="4097" max="4097" width="50.85546875" style="16" customWidth="1"/>
    <col min="4098" max="4098" width="10.5703125" style="16" customWidth="1"/>
    <col min="4099" max="4099" width="13.28515625" style="16" customWidth="1"/>
    <col min="4100" max="4100" width="16.140625" style="16" customWidth="1"/>
    <col min="4101" max="4103" width="13.28515625" style="16" customWidth="1"/>
    <col min="4104" max="4104" width="15.5703125" style="16" customWidth="1"/>
    <col min="4105" max="4108" width="14.28515625" style="16" customWidth="1"/>
    <col min="4109" max="4109" width="12.5703125" style="16" bestFit="1" customWidth="1"/>
    <col min="4110" max="4113" width="12.42578125" style="16" customWidth="1"/>
    <col min="4114" max="4114" width="17.28515625" style="16" bestFit="1" customWidth="1"/>
    <col min="4115" max="4352" width="9.140625" style="16"/>
    <col min="4353" max="4353" width="50.85546875" style="16" customWidth="1"/>
    <col min="4354" max="4354" width="10.5703125" style="16" customWidth="1"/>
    <col min="4355" max="4355" width="13.28515625" style="16" customWidth="1"/>
    <col min="4356" max="4356" width="16.140625" style="16" customWidth="1"/>
    <col min="4357" max="4359" width="13.28515625" style="16" customWidth="1"/>
    <col min="4360" max="4360" width="15.5703125" style="16" customWidth="1"/>
    <col min="4361" max="4364" width="14.28515625" style="16" customWidth="1"/>
    <col min="4365" max="4365" width="12.5703125" style="16" bestFit="1" customWidth="1"/>
    <col min="4366" max="4369" width="12.42578125" style="16" customWidth="1"/>
    <col min="4370" max="4370" width="17.28515625" style="16" bestFit="1" customWidth="1"/>
    <col min="4371" max="4608" width="9.140625" style="16"/>
    <col min="4609" max="4609" width="50.85546875" style="16" customWidth="1"/>
    <col min="4610" max="4610" width="10.5703125" style="16" customWidth="1"/>
    <col min="4611" max="4611" width="13.28515625" style="16" customWidth="1"/>
    <col min="4612" max="4612" width="16.140625" style="16" customWidth="1"/>
    <col min="4613" max="4615" width="13.28515625" style="16" customWidth="1"/>
    <col min="4616" max="4616" width="15.5703125" style="16" customWidth="1"/>
    <col min="4617" max="4620" width="14.28515625" style="16" customWidth="1"/>
    <col min="4621" max="4621" width="12.5703125" style="16" bestFit="1" customWidth="1"/>
    <col min="4622" max="4625" width="12.42578125" style="16" customWidth="1"/>
    <col min="4626" max="4626" width="17.28515625" style="16" bestFit="1" customWidth="1"/>
    <col min="4627" max="4864" width="9.140625" style="16"/>
    <col min="4865" max="4865" width="50.85546875" style="16" customWidth="1"/>
    <col min="4866" max="4866" width="10.5703125" style="16" customWidth="1"/>
    <col min="4867" max="4867" width="13.28515625" style="16" customWidth="1"/>
    <col min="4868" max="4868" width="16.140625" style="16" customWidth="1"/>
    <col min="4869" max="4871" width="13.28515625" style="16" customWidth="1"/>
    <col min="4872" max="4872" width="15.5703125" style="16" customWidth="1"/>
    <col min="4873" max="4876" width="14.28515625" style="16" customWidth="1"/>
    <col min="4877" max="4877" width="12.5703125" style="16" bestFit="1" customWidth="1"/>
    <col min="4878" max="4881" width="12.42578125" style="16" customWidth="1"/>
    <col min="4882" max="4882" width="17.28515625" style="16" bestFit="1" customWidth="1"/>
    <col min="4883" max="5120" width="9.140625" style="16"/>
    <col min="5121" max="5121" width="50.85546875" style="16" customWidth="1"/>
    <col min="5122" max="5122" width="10.5703125" style="16" customWidth="1"/>
    <col min="5123" max="5123" width="13.28515625" style="16" customWidth="1"/>
    <col min="5124" max="5124" width="16.140625" style="16" customWidth="1"/>
    <col min="5125" max="5127" width="13.28515625" style="16" customWidth="1"/>
    <col min="5128" max="5128" width="15.5703125" style="16" customWidth="1"/>
    <col min="5129" max="5132" width="14.28515625" style="16" customWidth="1"/>
    <col min="5133" max="5133" width="12.5703125" style="16" bestFit="1" customWidth="1"/>
    <col min="5134" max="5137" width="12.42578125" style="16" customWidth="1"/>
    <col min="5138" max="5138" width="17.28515625" style="16" bestFit="1" customWidth="1"/>
    <col min="5139" max="5376" width="9.140625" style="16"/>
    <col min="5377" max="5377" width="50.85546875" style="16" customWidth="1"/>
    <col min="5378" max="5378" width="10.5703125" style="16" customWidth="1"/>
    <col min="5379" max="5379" width="13.28515625" style="16" customWidth="1"/>
    <col min="5380" max="5380" width="16.140625" style="16" customWidth="1"/>
    <col min="5381" max="5383" width="13.28515625" style="16" customWidth="1"/>
    <col min="5384" max="5384" width="15.5703125" style="16" customWidth="1"/>
    <col min="5385" max="5388" width="14.28515625" style="16" customWidth="1"/>
    <col min="5389" max="5389" width="12.5703125" style="16" bestFit="1" customWidth="1"/>
    <col min="5390" max="5393" width="12.42578125" style="16" customWidth="1"/>
    <col min="5394" max="5394" width="17.28515625" style="16" bestFit="1" customWidth="1"/>
    <col min="5395" max="5632" width="9.140625" style="16"/>
    <col min="5633" max="5633" width="50.85546875" style="16" customWidth="1"/>
    <col min="5634" max="5634" width="10.5703125" style="16" customWidth="1"/>
    <col min="5635" max="5635" width="13.28515625" style="16" customWidth="1"/>
    <col min="5636" max="5636" width="16.140625" style="16" customWidth="1"/>
    <col min="5637" max="5639" width="13.28515625" style="16" customWidth="1"/>
    <col min="5640" max="5640" width="15.5703125" style="16" customWidth="1"/>
    <col min="5641" max="5644" width="14.28515625" style="16" customWidth="1"/>
    <col min="5645" max="5645" width="12.5703125" style="16" bestFit="1" customWidth="1"/>
    <col min="5646" max="5649" width="12.42578125" style="16" customWidth="1"/>
    <col min="5650" max="5650" width="17.28515625" style="16" bestFit="1" customWidth="1"/>
    <col min="5651" max="5888" width="9.140625" style="16"/>
    <col min="5889" max="5889" width="50.85546875" style="16" customWidth="1"/>
    <col min="5890" max="5890" width="10.5703125" style="16" customWidth="1"/>
    <col min="5891" max="5891" width="13.28515625" style="16" customWidth="1"/>
    <col min="5892" max="5892" width="16.140625" style="16" customWidth="1"/>
    <col min="5893" max="5895" width="13.28515625" style="16" customWidth="1"/>
    <col min="5896" max="5896" width="15.5703125" style="16" customWidth="1"/>
    <col min="5897" max="5900" width="14.28515625" style="16" customWidth="1"/>
    <col min="5901" max="5901" width="12.5703125" style="16" bestFit="1" customWidth="1"/>
    <col min="5902" max="5905" width="12.42578125" style="16" customWidth="1"/>
    <col min="5906" max="5906" width="17.28515625" style="16" bestFit="1" customWidth="1"/>
    <col min="5907" max="6144" width="9.140625" style="16"/>
    <col min="6145" max="6145" width="50.85546875" style="16" customWidth="1"/>
    <col min="6146" max="6146" width="10.5703125" style="16" customWidth="1"/>
    <col min="6147" max="6147" width="13.28515625" style="16" customWidth="1"/>
    <col min="6148" max="6148" width="16.140625" style="16" customWidth="1"/>
    <col min="6149" max="6151" width="13.28515625" style="16" customWidth="1"/>
    <col min="6152" max="6152" width="15.5703125" style="16" customWidth="1"/>
    <col min="6153" max="6156" width="14.28515625" style="16" customWidth="1"/>
    <col min="6157" max="6157" width="12.5703125" style="16" bestFit="1" customWidth="1"/>
    <col min="6158" max="6161" width="12.42578125" style="16" customWidth="1"/>
    <col min="6162" max="6162" width="17.28515625" style="16" bestFit="1" customWidth="1"/>
    <col min="6163" max="6400" width="9.140625" style="16"/>
    <col min="6401" max="6401" width="50.85546875" style="16" customWidth="1"/>
    <col min="6402" max="6402" width="10.5703125" style="16" customWidth="1"/>
    <col min="6403" max="6403" width="13.28515625" style="16" customWidth="1"/>
    <col min="6404" max="6404" width="16.140625" style="16" customWidth="1"/>
    <col min="6405" max="6407" width="13.28515625" style="16" customWidth="1"/>
    <col min="6408" max="6408" width="15.5703125" style="16" customWidth="1"/>
    <col min="6409" max="6412" width="14.28515625" style="16" customWidth="1"/>
    <col min="6413" max="6413" width="12.5703125" style="16" bestFit="1" customWidth="1"/>
    <col min="6414" max="6417" width="12.42578125" style="16" customWidth="1"/>
    <col min="6418" max="6418" width="17.28515625" style="16" bestFit="1" customWidth="1"/>
    <col min="6419" max="6656" width="9.140625" style="16"/>
    <col min="6657" max="6657" width="50.85546875" style="16" customWidth="1"/>
    <col min="6658" max="6658" width="10.5703125" style="16" customWidth="1"/>
    <col min="6659" max="6659" width="13.28515625" style="16" customWidth="1"/>
    <col min="6660" max="6660" width="16.140625" style="16" customWidth="1"/>
    <col min="6661" max="6663" width="13.28515625" style="16" customWidth="1"/>
    <col min="6664" max="6664" width="15.5703125" style="16" customWidth="1"/>
    <col min="6665" max="6668" width="14.28515625" style="16" customWidth="1"/>
    <col min="6669" max="6669" width="12.5703125" style="16" bestFit="1" customWidth="1"/>
    <col min="6670" max="6673" width="12.42578125" style="16" customWidth="1"/>
    <col min="6674" max="6674" width="17.28515625" style="16" bestFit="1" customWidth="1"/>
    <col min="6675" max="6912" width="9.140625" style="16"/>
    <col min="6913" max="6913" width="50.85546875" style="16" customWidth="1"/>
    <col min="6914" max="6914" width="10.5703125" style="16" customWidth="1"/>
    <col min="6915" max="6915" width="13.28515625" style="16" customWidth="1"/>
    <col min="6916" max="6916" width="16.140625" style="16" customWidth="1"/>
    <col min="6917" max="6919" width="13.28515625" style="16" customWidth="1"/>
    <col min="6920" max="6920" width="15.5703125" style="16" customWidth="1"/>
    <col min="6921" max="6924" width="14.28515625" style="16" customWidth="1"/>
    <col min="6925" max="6925" width="12.5703125" style="16" bestFit="1" customWidth="1"/>
    <col min="6926" max="6929" width="12.42578125" style="16" customWidth="1"/>
    <col min="6930" max="6930" width="17.28515625" style="16" bestFit="1" customWidth="1"/>
    <col min="6931" max="7168" width="9.140625" style="16"/>
    <col min="7169" max="7169" width="50.85546875" style="16" customWidth="1"/>
    <col min="7170" max="7170" width="10.5703125" style="16" customWidth="1"/>
    <col min="7171" max="7171" width="13.28515625" style="16" customWidth="1"/>
    <col min="7172" max="7172" width="16.140625" style="16" customWidth="1"/>
    <col min="7173" max="7175" width="13.28515625" style="16" customWidth="1"/>
    <col min="7176" max="7176" width="15.5703125" style="16" customWidth="1"/>
    <col min="7177" max="7180" width="14.28515625" style="16" customWidth="1"/>
    <col min="7181" max="7181" width="12.5703125" style="16" bestFit="1" customWidth="1"/>
    <col min="7182" max="7185" width="12.42578125" style="16" customWidth="1"/>
    <col min="7186" max="7186" width="17.28515625" style="16" bestFit="1" customWidth="1"/>
    <col min="7187" max="7424" width="9.140625" style="16"/>
    <col min="7425" max="7425" width="50.85546875" style="16" customWidth="1"/>
    <col min="7426" max="7426" width="10.5703125" style="16" customWidth="1"/>
    <col min="7427" max="7427" width="13.28515625" style="16" customWidth="1"/>
    <col min="7428" max="7428" width="16.140625" style="16" customWidth="1"/>
    <col min="7429" max="7431" width="13.28515625" style="16" customWidth="1"/>
    <col min="7432" max="7432" width="15.5703125" style="16" customWidth="1"/>
    <col min="7433" max="7436" width="14.28515625" style="16" customWidth="1"/>
    <col min="7437" max="7437" width="12.5703125" style="16" bestFit="1" customWidth="1"/>
    <col min="7438" max="7441" width="12.42578125" style="16" customWidth="1"/>
    <col min="7442" max="7442" width="17.28515625" style="16" bestFit="1" customWidth="1"/>
    <col min="7443" max="7680" width="9.140625" style="16"/>
    <col min="7681" max="7681" width="50.85546875" style="16" customWidth="1"/>
    <col min="7682" max="7682" width="10.5703125" style="16" customWidth="1"/>
    <col min="7683" max="7683" width="13.28515625" style="16" customWidth="1"/>
    <col min="7684" max="7684" width="16.140625" style="16" customWidth="1"/>
    <col min="7685" max="7687" width="13.28515625" style="16" customWidth="1"/>
    <col min="7688" max="7688" width="15.5703125" style="16" customWidth="1"/>
    <col min="7689" max="7692" width="14.28515625" style="16" customWidth="1"/>
    <col min="7693" max="7693" width="12.5703125" style="16" bestFit="1" customWidth="1"/>
    <col min="7694" max="7697" width="12.42578125" style="16" customWidth="1"/>
    <col min="7698" max="7698" width="17.28515625" style="16" bestFit="1" customWidth="1"/>
    <col min="7699" max="7936" width="9.140625" style="16"/>
    <col min="7937" max="7937" width="50.85546875" style="16" customWidth="1"/>
    <col min="7938" max="7938" width="10.5703125" style="16" customWidth="1"/>
    <col min="7939" max="7939" width="13.28515625" style="16" customWidth="1"/>
    <col min="7940" max="7940" width="16.140625" style="16" customWidth="1"/>
    <col min="7941" max="7943" width="13.28515625" style="16" customWidth="1"/>
    <col min="7944" max="7944" width="15.5703125" style="16" customWidth="1"/>
    <col min="7945" max="7948" width="14.28515625" style="16" customWidth="1"/>
    <col min="7949" max="7949" width="12.5703125" style="16" bestFit="1" customWidth="1"/>
    <col min="7950" max="7953" width="12.42578125" style="16" customWidth="1"/>
    <col min="7954" max="7954" width="17.28515625" style="16" bestFit="1" customWidth="1"/>
    <col min="7955" max="8192" width="9.140625" style="16"/>
    <col min="8193" max="8193" width="50.85546875" style="16" customWidth="1"/>
    <col min="8194" max="8194" width="10.5703125" style="16" customWidth="1"/>
    <col min="8195" max="8195" width="13.28515625" style="16" customWidth="1"/>
    <col min="8196" max="8196" width="16.140625" style="16" customWidth="1"/>
    <col min="8197" max="8199" width="13.28515625" style="16" customWidth="1"/>
    <col min="8200" max="8200" width="15.5703125" style="16" customWidth="1"/>
    <col min="8201" max="8204" width="14.28515625" style="16" customWidth="1"/>
    <col min="8205" max="8205" width="12.5703125" style="16" bestFit="1" customWidth="1"/>
    <col min="8206" max="8209" width="12.42578125" style="16" customWidth="1"/>
    <col min="8210" max="8210" width="17.28515625" style="16" bestFit="1" customWidth="1"/>
    <col min="8211" max="8448" width="9.140625" style="16"/>
    <col min="8449" max="8449" width="50.85546875" style="16" customWidth="1"/>
    <col min="8450" max="8450" width="10.5703125" style="16" customWidth="1"/>
    <col min="8451" max="8451" width="13.28515625" style="16" customWidth="1"/>
    <col min="8452" max="8452" width="16.140625" style="16" customWidth="1"/>
    <col min="8453" max="8455" width="13.28515625" style="16" customWidth="1"/>
    <col min="8456" max="8456" width="15.5703125" style="16" customWidth="1"/>
    <col min="8457" max="8460" width="14.28515625" style="16" customWidth="1"/>
    <col min="8461" max="8461" width="12.5703125" style="16" bestFit="1" customWidth="1"/>
    <col min="8462" max="8465" width="12.42578125" style="16" customWidth="1"/>
    <col min="8466" max="8466" width="17.28515625" style="16" bestFit="1" customWidth="1"/>
    <col min="8467" max="8704" width="9.140625" style="16"/>
    <col min="8705" max="8705" width="50.85546875" style="16" customWidth="1"/>
    <col min="8706" max="8706" width="10.5703125" style="16" customWidth="1"/>
    <col min="8707" max="8707" width="13.28515625" style="16" customWidth="1"/>
    <col min="8708" max="8708" width="16.140625" style="16" customWidth="1"/>
    <col min="8709" max="8711" width="13.28515625" style="16" customWidth="1"/>
    <col min="8712" max="8712" width="15.5703125" style="16" customWidth="1"/>
    <col min="8713" max="8716" width="14.28515625" style="16" customWidth="1"/>
    <col min="8717" max="8717" width="12.5703125" style="16" bestFit="1" customWidth="1"/>
    <col min="8718" max="8721" width="12.42578125" style="16" customWidth="1"/>
    <col min="8722" max="8722" width="17.28515625" style="16" bestFit="1" customWidth="1"/>
    <col min="8723" max="8960" width="9.140625" style="16"/>
    <col min="8961" max="8961" width="50.85546875" style="16" customWidth="1"/>
    <col min="8962" max="8962" width="10.5703125" style="16" customWidth="1"/>
    <col min="8963" max="8963" width="13.28515625" style="16" customWidth="1"/>
    <col min="8964" max="8964" width="16.140625" style="16" customWidth="1"/>
    <col min="8965" max="8967" width="13.28515625" style="16" customWidth="1"/>
    <col min="8968" max="8968" width="15.5703125" style="16" customWidth="1"/>
    <col min="8969" max="8972" width="14.28515625" style="16" customWidth="1"/>
    <col min="8973" max="8973" width="12.5703125" style="16" bestFit="1" customWidth="1"/>
    <col min="8974" max="8977" width="12.42578125" style="16" customWidth="1"/>
    <col min="8978" max="8978" width="17.28515625" style="16" bestFit="1" customWidth="1"/>
    <col min="8979" max="9216" width="9.140625" style="16"/>
    <col min="9217" max="9217" width="50.85546875" style="16" customWidth="1"/>
    <col min="9218" max="9218" width="10.5703125" style="16" customWidth="1"/>
    <col min="9219" max="9219" width="13.28515625" style="16" customWidth="1"/>
    <col min="9220" max="9220" width="16.140625" style="16" customWidth="1"/>
    <col min="9221" max="9223" width="13.28515625" style="16" customWidth="1"/>
    <col min="9224" max="9224" width="15.5703125" style="16" customWidth="1"/>
    <col min="9225" max="9228" width="14.28515625" style="16" customWidth="1"/>
    <col min="9229" max="9229" width="12.5703125" style="16" bestFit="1" customWidth="1"/>
    <col min="9230" max="9233" width="12.42578125" style="16" customWidth="1"/>
    <col min="9234" max="9234" width="17.28515625" style="16" bestFit="1" customWidth="1"/>
    <col min="9235" max="9472" width="9.140625" style="16"/>
    <col min="9473" max="9473" width="50.85546875" style="16" customWidth="1"/>
    <col min="9474" max="9474" width="10.5703125" style="16" customWidth="1"/>
    <col min="9475" max="9475" width="13.28515625" style="16" customWidth="1"/>
    <col min="9476" max="9476" width="16.140625" style="16" customWidth="1"/>
    <col min="9477" max="9479" width="13.28515625" style="16" customWidth="1"/>
    <col min="9480" max="9480" width="15.5703125" style="16" customWidth="1"/>
    <col min="9481" max="9484" width="14.28515625" style="16" customWidth="1"/>
    <col min="9485" max="9485" width="12.5703125" style="16" bestFit="1" customWidth="1"/>
    <col min="9486" max="9489" width="12.42578125" style="16" customWidth="1"/>
    <col min="9490" max="9490" width="17.28515625" style="16" bestFit="1" customWidth="1"/>
    <col min="9491" max="9728" width="9.140625" style="16"/>
    <col min="9729" max="9729" width="50.85546875" style="16" customWidth="1"/>
    <col min="9730" max="9730" width="10.5703125" style="16" customWidth="1"/>
    <col min="9731" max="9731" width="13.28515625" style="16" customWidth="1"/>
    <col min="9732" max="9732" width="16.140625" style="16" customWidth="1"/>
    <col min="9733" max="9735" width="13.28515625" style="16" customWidth="1"/>
    <col min="9736" max="9736" width="15.5703125" style="16" customWidth="1"/>
    <col min="9737" max="9740" width="14.28515625" style="16" customWidth="1"/>
    <col min="9741" max="9741" width="12.5703125" style="16" bestFit="1" customWidth="1"/>
    <col min="9742" max="9745" width="12.42578125" style="16" customWidth="1"/>
    <col min="9746" max="9746" width="17.28515625" style="16" bestFit="1" customWidth="1"/>
    <col min="9747" max="9984" width="9.140625" style="16"/>
    <col min="9985" max="9985" width="50.85546875" style="16" customWidth="1"/>
    <col min="9986" max="9986" width="10.5703125" style="16" customWidth="1"/>
    <col min="9987" max="9987" width="13.28515625" style="16" customWidth="1"/>
    <col min="9988" max="9988" width="16.140625" style="16" customWidth="1"/>
    <col min="9989" max="9991" width="13.28515625" style="16" customWidth="1"/>
    <col min="9992" max="9992" width="15.5703125" style="16" customWidth="1"/>
    <col min="9993" max="9996" width="14.28515625" style="16" customWidth="1"/>
    <col min="9997" max="9997" width="12.5703125" style="16" bestFit="1" customWidth="1"/>
    <col min="9998" max="10001" width="12.42578125" style="16" customWidth="1"/>
    <col min="10002" max="10002" width="17.28515625" style="16" bestFit="1" customWidth="1"/>
    <col min="10003" max="10240" width="9.140625" style="16"/>
    <col min="10241" max="10241" width="50.85546875" style="16" customWidth="1"/>
    <col min="10242" max="10242" width="10.5703125" style="16" customWidth="1"/>
    <col min="10243" max="10243" width="13.28515625" style="16" customWidth="1"/>
    <col min="10244" max="10244" width="16.140625" style="16" customWidth="1"/>
    <col min="10245" max="10247" width="13.28515625" style="16" customWidth="1"/>
    <col min="10248" max="10248" width="15.5703125" style="16" customWidth="1"/>
    <col min="10249" max="10252" width="14.28515625" style="16" customWidth="1"/>
    <col min="10253" max="10253" width="12.5703125" style="16" bestFit="1" customWidth="1"/>
    <col min="10254" max="10257" width="12.42578125" style="16" customWidth="1"/>
    <col min="10258" max="10258" width="17.28515625" style="16" bestFit="1" customWidth="1"/>
    <col min="10259" max="10496" width="9.140625" style="16"/>
    <col min="10497" max="10497" width="50.85546875" style="16" customWidth="1"/>
    <col min="10498" max="10498" width="10.5703125" style="16" customWidth="1"/>
    <col min="10499" max="10499" width="13.28515625" style="16" customWidth="1"/>
    <col min="10500" max="10500" width="16.140625" style="16" customWidth="1"/>
    <col min="10501" max="10503" width="13.28515625" style="16" customWidth="1"/>
    <col min="10504" max="10504" width="15.5703125" style="16" customWidth="1"/>
    <col min="10505" max="10508" width="14.28515625" style="16" customWidth="1"/>
    <col min="10509" max="10509" width="12.5703125" style="16" bestFit="1" customWidth="1"/>
    <col min="10510" max="10513" width="12.42578125" style="16" customWidth="1"/>
    <col min="10514" max="10514" width="17.28515625" style="16" bestFit="1" customWidth="1"/>
    <col min="10515" max="10752" width="9.140625" style="16"/>
    <col min="10753" max="10753" width="50.85546875" style="16" customWidth="1"/>
    <col min="10754" max="10754" width="10.5703125" style="16" customWidth="1"/>
    <col min="10755" max="10755" width="13.28515625" style="16" customWidth="1"/>
    <col min="10756" max="10756" width="16.140625" style="16" customWidth="1"/>
    <col min="10757" max="10759" width="13.28515625" style="16" customWidth="1"/>
    <col min="10760" max="10760" width="15.5703125" style="16" customWidth="1"/>
    <col min="10761" max="10764" width="14.28515625" style="16" customWidth="1"/>
    <col min="10765" max="10765" width="12.5703125" style="16" bestFit="1" customWidth="1"/>
    <col min="10766" max="10769" width="12.42578125" style="16" customWidth="1"/>
    <col min="10770" max="10770" width="17.28515625" style="16" bestFit="1" customWidth="1"/>
    <col min="10771" max="11008" width="9.140625" style="16"/>
    <col min="11009" max="11009" width="50.85546875" style="16" customWidth="1"/>
    <col min="11010" max="11010" width="10.5703125" style="16" customWidth="1"/>
    <col min="11011" max="11011" width="13.28515625" style="16" customWidth="1"/>
    <col min="11012" max="11012" width="16.140625" style="16" customWidth="1"/>
    <col min="11013" max="11015" width="13.28515625" style="16" customWidth="1"/>
    <col min="11016" max="11016" width="15.5703125" style="16" customWidth="1"/>
    <col min="11017" max="11020" width="14.28515625" style="16" customWidth="1"/>
    <col min="11021" max="11021" width="12.5703125" style="16" bestFit="1" customWidth="1"/>
    <col min="11022" max="11025" width="12.42578125" style="16" customWidth="1"/>
    <col min="11026" max="11026" width="17.28515625" style="16" bestFit="1" customWidth="1"/>
    <col min="11027" max="11264" width="9.140625" style="16"/>
    <col min="11265" max="11265" width="50.85546875" style="16" customWidth="1"/>
    <col min="11266" max="11266" width="10.5703125" style="16" customWidth="1"/>
    <col min="11267" max="11267" width="13.28515625" style="16" customWidth="1"/>
    <col min="11268" max="11268" width="16.140625" style="16" customWidth="1"/>
    <col min="11269" max="11271" width="13.28515625" style="16" customWidth="1"/>
    <col min="11272" max="11272" width="15.5703125" style="16" customWidth="1"/>
    <col min="11273" max="11276" width="14.28515625" style="16" customWidth="1"/>
    <col min="11277" max="11277" width="12.5703125" style="16" bestFit="1" customWidth="1"/>
    <col min="11278" max="11281" width="12.42578125" style="16" customWidth="1"/>
    <col min="11282" max="11282" width="17.28515625" style="16" bestFit="1" customWidth="1"/>
    <col min="11283" max="11520" width="9.140625" style="16"/>
    <col min="11521" max="11521" width="50.85546875" style="16" customWidth="1"/>
    <col min="11522" max="11522" width="10.5703125" style="16" customWidth="1"/>
    <col min="11523" max="11523" width="13.28515625" style="16" customWidth="1"/>
    <col min="11524" max="11524" width="16.140625" style="16" customWidth="1"/>
    <col min="11525" max="11527" width="13.28515625" style="16" customWidth="1"/>
    <col min="11528" max="11528" width="15.5703125" style="16" customWidth="1"/>
    <col min="11529" max="11532" width="14.28515625" style="16" customWidth="1"/>
    <col min="11533" max="11533" width="12.5703125" style="16" bestFit="1" customWidth="1"/>
    <col min="11534" max="11537" width="12.42578125" style="16" customWidth="1"/>
    <col min="11538" max="11538" width="17.28515625" style="16" bestFit="1" customWidth="1"/>
    <col min="11539" max="11776" width="9.140625" style="16"/>
    <col min="11777" max="11777" width="50.85546875" style="16" customWidth="1"/>
    <col min="11778" max="11778" width="10.5703125" style="16" customWidth="1"/>
    <col min="11779" max="11779" width="13.28515625" style="16" customWidth="1"/>
    <col min="11780" max="11780" width="16.140625" style="16" customWidth="1"/>
    <col min="11781" max="11783" width="13.28515625" style="16" customWidth="1"/>
    <col min="11784" max="11784" width="15.5703125" style="16" customWidth="1"/>
    <col min="11785" max="11788" width="14.28515625" style="16" customWidth="1"/>
    <col min="11789" max="11789" width="12.5703125" style="16" bestFit="1" customWidth="1"/>
    <col min="11790" max="11793" width="12.42578125" style="16" customWidth="1"/>
    <col min="11794" max="11794" width="17.28515625" style="16" bestFit="1" customWidth="1"/>
    <col min="11795" max="12032" width="9.140625" style="16"/>
    <col min="12033" max="12033" width="50.85546875" style="16" customWidth="1"/>
    <col min="12034" max="12034" width="10.5703125" style="16" customWidth="1"/>
    <col min="12035" max="12035" width="13.28515625" style="16" customWidth="1"/>
    <col min="12036" max="12036" width="16.140625" style="16" customWidth="1"/>
    <col min="12037" max="12039" width="13.28515625" style="16" customWidth="1"/>
    <col min="12040" max="12040" width="15.5703125" style="16" customWidth="1"/>
    <col min="12041" max="12044" width="14.28515625" style="16" customWidth="1"/>
    <col min="12045" max="12045" width="12.5703125" style="16" bestFit="1" customWidth="1"/>
    <col min="12046" max="12049" width="12.42578125" style="16" customWidth="1"/>
    <col min="12050" max="12050" width="17.28515625" style="16" bestFit="1" customWidth="1"/>
    <col min="12051" max="12288" width="9.140625" style="16"/>
    <col min="12289" max="12289" width="50.85546875" style="16" customWidth="1"/>
    <col min="12290" max="12290" width="10.5703125" style="16" customWidth="1"/>
    <col min="12291" max="12291" width="13.28515625" style="16" customWidth="1"/>
    <col min="12292" max="12292" width="16.140625" style="16" customWidth="1"/>
    <col min="12293" max="12295" width="13.28515625" style="16" customWidth="1"/>
    <col min="12296" max="12296" width="15.5703125" style="16" customWidth="1"/>
    <col min="12297" max="12300" width="14.28515625" style="16" customWidth="1"/>
    <col min="12301" max="12301" width="12.5703125" style="16" bestFit="1" customWidth="1"/>
    <col min="12302" max="12305" width="12.42578125" style="16" customWidth="1"/>
    <col min="12306" max="12306" width="17.28515625" style="16" bestFit="1" customWidth="1"/>
    <col min="12307" max="12544" width="9.140625" style="16"/>
    <col min="12545" max="12545" width="50.85546875" style="16" customWidth="1"/>
    <col min="12546" max="12546" width="10.5703125" style="16" customWidth="1"/>
    <col min="12547" max="12547" width="13.28515625" style="16" customWidth="1"/>
    <col min="12548" max="12548" width="16.140625" style="16" customWidth="1"/>
    <col min="12549" max="12551" width="13.28515625" style="16" customWidth="1"/>
    <col min="12552" max="12552" width="15.5703125" style="16" customWidth="1"/>
    <col min="12553" max="12556" width="14.28515625" style="16" customWidth="1"/>
    <col min="12557" max="12557" width="12.5703125" style="16" bestFit="1" customWidth="1"/>
    <col min="12558" max="12561" width="12.42578125" style="16" customWidth="1"/>
    <col min="12562" max="12562" width="17.28515625" style="16" bestFit="1" customWidth="1"/>
    <col min="12563" max="12800" width="9.140625" style="16"/>
    <col min="12801" max="12801" width="50.85546875" style="16" customWidth="1"/>
    <col min="12802" max="12802" width="10.5703125" style="16" customWidth="1"/>
    <col min="12803" max="12803" width="13.28515625" style="16" customWidth="1"/>
    <col min="12804" max="12804" width="16.140625" style="16" customWidth="1"/>
    <col min="12805" max="12807" width="13.28515625" style="16" customWidth="1"/>
    <col min="12808" max="12808" width="15.5703125" style="16" customWidth="1"/>
    <col min="12809" max="12812" width="14.28515625" style="16" customWidth="1"/>
    <col min="12813" max="12813" width="12.5703125" style="16" bestFit="1" customWidth="1"/>
    <col min="12814" max="12817" width="12.42578125" style="16" customWidth="1"/>
    <col min="12818" max="12818" width="17.28515625" style="16" bestFit="1" customWidth="1"/>
    <col min="12819" max="13056" width="9.140625" style="16"/>
    <col min="13057" max="13057" width="50.85546875" style="16" customWidth="1"/>
    <col min="13058" max="13058" width="10.5703125" style="16" customWidth="1"/>
    <col min="13059" max="13059" width="13.28515625" style="16" customWidth="1"/>
    <col min="13060" max="13060" width="16.140625" style="16" customWidth="1"/>
    <col min="13061" max="13063" width="13.28515625" style="16" customWidth="1"/>
    <col min="13064" max="13064" width="15.5703125" style="16" customWidth="1"/>
    <col min="13065" max="13068" width="14.28515625" style="16" customWidth="1"/>
    <col min="13069" max="13069" width="12.5703125" style="16" bestFit="1" customWidth="1"/>
    <col min="13070" max="13073" width="12.42578125" style="16" customWidth="1"/>
    <col min="13074" max="13074" width="17.28515625" style="16" bestFit="1" customWidth="1"/>
    <col min="13075" max="13312" width="9.140625" style="16"/>
    <col min="13313" max="13313" width="50.85546875" style="16" customWidth="1"/>
    <col min="13314" max="13314" width="10.5703125" style="16" customWidth="1"/>
    <col min="13315" max="13315" width="13.28515625" style="16" customWidth="1"/>
    <col min="13316" max="13316" width="16.140625" style="16" customWidth="1"/>
    <col min="13317" max="13319" width="13.28515625" style="16" customWidth="1"/>
    <col min="13320" max="13320" width="15.5703125" style="16" customWidth="1"/>
    <col min="13321" max="13324" width="14.28515625" style="16" customWidth="1"/>
    <col min="13325" max="13325" width="12.5703125" style="16" bestFit="1" customWidth="1"/>
    <col min="13326" max="13329" width="12.42578125" style="16" customWidth="1"/>
    <col min="13330" max="13330" width="17.28515625" style="16" bestFit="1" customWidth="1"/>
    <col min="13331" max="13568" width="9.140625" style="16"/>
    <col min="13569" max="13569" width="50.85546875" style="16" customWidth="1"/>
    <col min="13570" max="13570" width="10.5703125" style="16" customWidth="1"/>
    <col min="13571" max="13571" width="13.28515625" style="16" customWidth="1"/>
    <col min="13572" max="13572" width="16.140625" style="16" customWidth="1"/>
    <col min="13573" max="13575" width="13.28515625" style="16" customWidth="1"/>
    <col min="13576" max="13576" width="15.5703125" style="16" customWidth="1"/>
    <col min="13577" max="13580" width="14.28515625" style="16" customWidth="1"/>
    <col min="13581" max="13581" width="12.5703125" style="16" bestFit="1" customWidth="1"/>
    <col min="13582" max="13585" width="12.42578125" style="16" customWidth="1"/>
    <col min="13586" max="13586" width="17.28515625" style="16" bestFit="1" customWidth="1"/>
    <col min="13587" max="13824" width="9.140625" style="16"/>
    <col min="13825" max="13825" width="50.85546875" style="16" customWidth="1"/>
    <col min="13826" max="13826" width="10.5703125" style="16" customWidth="1"/>
    <col min="13827" max="13827" width="13.28515625" style="16" customWidth="1"/>
    <col min="13828" max="13828" width="16.140625" style="16" customWidth="1"/>
    <col min="13829" max="13831" width="13.28515625" style="16" customWidth="1"/>
    <col min="13832" max="13832" width="15.5703125" style="16" customWidth="1"/>
    <col min="13833" max="13836" width="14.28515625" style="16" customWidth="1"/>
    <col min="13837" max="13837" width="12.5703125" style="16" bestFit="1" customWidth="1"/>
    <col min="13838" max="13841" width="12.42578125" style="16" customWidth="1"/>
    <col min="13842" max="13842" width="17.28515625" style="16" bestFit="1" customWidth="1"/>
    <col min="13843" max="14080" width="9.140625" style="16"/>
    <col min="14081" max="14081" width="50.85546875" style="16" customWidth="1"/>
    <col min="14082" max="14082" width="10.5703125" style="16" customWidth="1"/>
    <col min="14083" max="14083" width="13.28515625" style="16" customWidth="1"/>
    <col min="14084" max="14084" width="16.140625" style="16" customWidth="1"/>
    <col min="14085" max="14087" width="13.28515625" style="16" customWidth="1"/>
    <col min="14088" max="14088" width="15.5703125" style="16" customWidth="1"/>
    <col min="14089" max="14092" width="14.28515625" style="16" customWidth="1"/>
    <col min="14093" max="14093" width="12.5703125" style="16" bestFit="1" customWidth="1"/>
    <col min="14094" max="14097" width="12.42578125" style="16" customWidth="1"/>
    <col min="14098" max="14098" width="17.28515625" style="16" bestFit="1" customWidth="1"/>
    <col min="14099" max="14336" width="9.140625" style="16"/>
    <col min="14337" max="14337" width="50.85546875" style="16" customWidth="1"/>
    <col min="14338" max="14338" width="10.5703125" style="16" customWidth="1"/>
    <col min="14339" max="14339" width="13.28515625" style="16" customWidth="1"/>
    <col min="14340" max="14340" width="16.140625" style="16" customWidth="1"/>
    <col min="14341" max="14343" width="13.28515625" style="16" customWidth="1"/>
    <col min="14344" max="14344" width="15.5703125" style="16" customWidth="1"/>
    <col min="14345" max="14348" width="14.28515625" style="16" customWidth="1"/>
    <col min="14349" max="14349" width="12.5703125" style="16" bestFit="1" customWidth="1"/>
    <col min="14350" max="14353" width="12.42578125" style="16" customWidth="1"/>
    <col min="14354" max="14354" width="17.28515625" style="16" bestFit="1" customWidth="1"/>
    <col min="14355" max="14592" width="9.140625" style="16"/>
    <col min="14593" max="14593" width="50.85546875" style="16" customWidth="1"/>
    <col min="14594" max="14594" width="10.5703125" style="16" customWidth="1"/>
    <col min="14595" max="14595" width="13.28515625" style="16" customWidth="1"/>
    <col min="14596" max="14596" width="16.140625" style="16" customWidth="1"/>
    <col min="14597" max="14599" width="13.28515625" style="16" customWidth="1"/>
    <col min="14600" max="14600" width="15.5703125" style="16" customWidth="1"/>
    <col min="14601" max="14604" width="14.28515625" style="16" customWidth="1"/>
    <col min="14605" max="14605" width="12.5703125" style="16" bestFit="1" customWidth="1"/>
    <col min="14606" max="14609" width="12.42578125" style="16" customWidth="1"/>
    <col min="14610" max="14610" width="17.28515625" style="16" bestFit="1" customWidth="1"/>
    <col min="14611" max="14848" width="9.140625" style="16"/>
    <col min="14849" max="14849" width="50.85546875" style="16" customWidth="1"/>
    <col min="14850" max="14850" width="10.5703125" style="16" customWidth="1"/>
    <col min="14851" max="14851" width="13.28515625" style="16" customWidth="1"/>
    <col min="14852" max="14852" width="16.140625" style="16" customWidth="1"/>
    <col min="14853" max="14855" width="13.28515625" style="16" customWidth="1"/>
    <col min="14856" max="14856" width="15.5703125" style="16" customWidth="1"/>
    <col min="14857" max="14860" width="14.28515625" style="16" customWidth="1"/>
    <col min="14861" max="14861" width="12.5703125" style="16" bestFit="1" customWidth="1"/>
    <col min="14862" max="14865" width="12.42578125" style="16" customWidth="1"/>
    <col min="14866" max="14866" width="17.28515625" style="16" bestFit="1" customWidth="1"/>
    <col min="14867" max="15104" width="9.140625" style="16"/>
    <col min="15105" max="15105" width="50.85546875" style="16" customWidth="1"/>
    <col min="15106" max="15106" width="10.5703125" style="16" customWidth="1"/>
    <col min="15107" max="15107" width="13.28515625" style="16" customWidth="1"/>
    <col min="15108" max="15108" width="16.140625" style="16" customWidth="1"/>
    <col min="15109" max="15111" width="13.28515625" style="16" customWidth="1"/>
    <col min="15112" max="15112" width="15.5703125" style="16" customWidth="1"/>
    <col min="15113" max="15116" width="14.28515625" style="16" customWidth="1"/>
    <col min="15117" max="15117" width="12.5703125" style="16" bestFit="1" customWidth="1"/>
    <col min="15118" max="15121" width="12.42578125" style="16" customWidth="1"/>
    <col min="15122" max="15122" width="17.28515625" style="16" bestFit="1" customWidth="1"/>
    <col min="15123" max="15360" width="9.140625" style="16"/>
    <col min="15361" max="15361" width="50.85546875" style="16" customWidth="1"/>
    <col min="15362" max="15362" width="10.5703125" style="16" customWidth="1"/>
    <col min="15363" max="15363" width="13.28515625" style="16" customWidth="1"/>
    <col min="15364" max="15364" width="16.140625" style="16" customWidth="1"/>
    <col min="15365" max="15367" width="13.28515625" style="16" customWidth="1"/>
    <col min="15368" max="15368" width="15.5703125" style="16" customWidth="1"/>
    <col min="15369" max="15372" width="14.28515625" style="16" customWidth="1"/>
    <col min="15373" max="15373" width="12.5703125" style="16" bestFit="1" customWidth="1"/>
    <col min="15374" max="15377" width="12.42578125" style="16" customWidth="1"/>
    <col min="15378" max="15378" width="17.28515625" style="16" bestFit="1" customWidth="1"/>
    <col min="15379" max="15616" width="9.140625" style="16"/>
    <col min="15617" max="15617" width="50.85546875" style="16" customWidth="1"/>
    <col min="15618" max="15618" width="10.5703125" style="16" customWidth="1"/>
    <col min="15619" max="15619" width="13.28515625" style="16" customWidth="1"/>
    <col min="15620" max="15620" width="16.140625" style="16" customWidth="1"/>
    <col min="15621" max="15623" width="13.28515625" style="16" customWidth="1"/>
    <col min="15624" max="15624" width="15.5703125" style="16" customWidth="1"/>
    <col min="15625" max="15628" width="14.28515625" style="16" customWidth="1"/>
    <col min="15629" max="15629" width="12.5703125" style="16" bestFit="1" customWidth="1"/>
    <col min="15630" max="15633" width="12.42578125" style="16" customWidth="1"/>
    <col min="15634" max="15634" width="17.28515625" style="16" bestFit="1" customWidth="1"/>
    <col min="15635" max="15872" width="9.140625" style="16"/>
    <col min="15873" max="15873" width="50.85546875" style="16" customWidth="1"/>
    <col min="15874" max="15874" width="10.5703125" style="16" customWidth="1"/>
    <col min="15875" max="15875" width="13.28515625" style="16" customWidth="1"/>
    <col min="15876" max="15876" width="16.140625" style="16" customWidth="1"/>
    <col min="15877" max="15879" width="13.28515625" style="16" customWidth="1"/>
    <col min="15880" max="15880" width="15.5703125" style="16" customWidth="1"/>
    <col min="15881" max="15884" width="14.28515625" style="16" customWidth="1"/>
    <col min="15885" max="15885" width="12.5703125" style="16" bestFit="1" customWidth="1"/>
    <col min="15886" max="15889" width="12.42578125" style="16" customWidth="1"/>
    <col min="15890" max="15890" width="17.28515625" style="16" bestFit="1" customWidth="1"/>
    <col min="15891" max="16128" width="9.140625" style="16"/>
    <col min="16129" max="16129" width="50.85546875" style="16" customWidth="1"/>
    <col min="16130" max="16130" width="10.5703125" style="16" customWidth="1"/>
    <col min="16131" max="16131" width="13.28515625" style="16" customWidth="1"/>
    <col min="16132" max="16132" width="16.140625" style="16" customWidth="1"/>
    <col min="16133" max="16135" width="13.28515625" style="16" customWidth="1"/>
    <col min="16136" max="16136" width="15.5703125" style="16" customWidth="1"/>
    <col min="16137" max="16140" width="14.28515625" style="16" customWidth="1"/>
    <col min="16141" max="16141" width="12.5703125" style="16" bestFit="1" customWidth="1"/>
    <col min="16142" max="16145" width="12.42578125" style="16" customWidth="1"/>
    <col min="16146" max="16146" width="17.28515625" style="16" bestFit="1" customWidth="1"/>
    <col min="16147" max="16384" width="9.140625" style="16"/>
  </cols>
  <sheetData>
    <row r="1" spans="1:20" s="5" customFormat="1" ht="21" customHeight="1" x14ac:dyDescent="0.25">
      <c r="A1" s="1"/>
      <c r="B1" s="2"/>
      <c r="C1" s="2"/>
      <c r="D1" s="2"/>
      <c r="E1" s="3" t="s">
        <v>0</v>
      </c>
      <c r="F1" s="4">
        <f>(SUMPRODUCT(B40:L40,B39:L39)/10)</f>
        <v>1.425</v>
      </c>
      <c r="G1" s="3"/>
      <c r="H1" s="2"/>
      <c r="I1" s="63" t="s">
        <v>1</v>
      </c>
      <c r="J1" s="63"/>
      <c r="K1" s="63"/>
      <c r="L1" s="63"/>
      <c r="M1" s="2"/>
      <c r="N1" s="2"/>
      <c r="O1" s="2"/>
      <c r="P1" s="2"/>
      <c r="Q1" s="2"/>
      <c r="R1" s="2"/>
      <c r="S1" s="2"/>
      <c r="T1" s="2"/>
    </row>
    <row r="2" spans="1:20" s="5" customFormat="1" ht="21" customHeight="1" x14ac:dyDescent="0.25">
      <c r="A2" s="6"/>
      <c r="B2" s="2"/>
      <c r="C2" s="2"/>
      <c r="D2" s="2"/>
      <c r="E2" s="7" t="s">
        <v>2</v>
      </c>
      <c r="F2" s="8">
        <f>ROUND((SUMPRODUCT(B40:L40,B39:L39)/10),0)</f>
        <v>1</v>
      </c>
      <c r="G2" s="9" t="str">
        <f>IF(F1&lt;=0.5,"AMARELO",IF(F1&lt;=1.5,"LARANJA",IF(F1&lt;=2.5,"VERMELHO","PRETA")))</f>
        <v>LARANJA</v>
      </c>
      <c r="H2" s="10"/>
      <c r="I2" s="11" t="s">
        <v>3</v>
      </c>
      <c r="J2" s="12" t="s">
        <v>4</v>
      </c>
      <c r="K2" s="13" t="s">
        <v>5</v>
      </c>
      <c r="L2" s="14" t="s">
        <v>6</v>
      </c>
      <c r="M2" s="2"/>
      <c r="N2" s="2"/>
      <c r="O2" s="2"/>
      <c r="P2" s="2"/>
      <c r="Q2" s="2"/>
      <c r="R2" s="2"/>
      <c r="S2" s="2"/>
      <c r="T2" s="2"/>
    </row>
    <row r="3" spans="1:20" s="5" customFormat="1" ht="20.25" customHeight="1" x14ac:dyDescent="0.25">
      <c r="A3" s="6"/>
      <c r="B3" s="2"/>
      <c r="C3" s="2"/>
      <c r="D3" s="2"/>
      <c r="E3" s="2"/>
      <c r="F3" s="10"/>
      <c r="G3" s="2"/>
      <c r="H3" s="2"/>
      <c r="I3" s="11" t="s">
        <v>7</v>
      </c>
      <c r="J3" s="12" t="s">
        <v>8</v>
      </c>
      <c r="K3" s="13" t="s">
        <v>9</v>
      </c>
      <c r="L3" s="14" t="s">
        <v>10</v>
      </c>
      <c r="M3" s="2"/>
      <c r="N3" s="2"/>
      <c r="O3" s="2"/>
      <c r="P3" s="2"/>
      <c r="Q3" s="2"/>
      <c r="R3" s="2"/>
      <c r="S3" s="2"/>
      <c r="T3" s="2"/>
    </row>
    <row r="4" spans="1:20" s="5" customFormat="1" ht="20.25" customHeight="1" x14ac:dyDescent="0.25">
      <c r="A4" s="6"/>
      <c r="B4" s="2"/>
      <c r="C4" s="2"/>
      <c r="D4" s="2"/>
      <c r="E4" s="2"/>
      <c r="F4" s="10"/>
      <c r="G4" s="2"/>
      <c r="H4" s="2"/>
      <c r="I4" s="15"/>
      <c r="J4" s="15"/>
      <c r="K4" s="2"/>
      <c r="L4" s="2"/>
      <c r="M4" s="2"/>
      <c r="N4" s="2"/>
      <c r="O4" s="2"/>
      <c r="P4" s="2"/>
      <c r="Q4" s="2"/>
      <c r="R4" s="2"/>
      <c r="S4" s="2"/>
      <c r="T4" s="2"/>
    </row>
    <row r="5" spans="1:20" ht="20.25" customHeight="1" x14ac:dyDescent="0.25">
      <c r="A5" s="6"/>
      <c r="B5" s="2"/>
      <c r="C5" s="2"/>
      <c r="D5" s="2"/>
      <c r="E5" s="2"/>
      <c r="F5" s="10"/>
      <c r="G5" s="2"/>
      <c r="H5" s="2"/>
      <c r="I5" s="15"/>
      <c r="J5" s="15"/>
      <c r="K5" s="2"/>
      <c r="L5" s="2"/>
      <c r="M5" s="2"/>
      <c r="N5" s="2"/>
      <c r="O5" s="2"/>
      <c r="P5" s="2"/>
      <c r="Q5" s="2"/>
      <c r="R5" s="2"/>
      <c r="S5" s="2"/>
      <c r="T5" s="2"/>
    </row>
    <row r="6" spans="1:20" ht="20.25" customHeight="1" x14ac:dyDescent="0.35">
      <c r="A6" s="17" t="s">
        <v>11</v>
      </c>
      <c r="B6" s="2"/>
      <c r="C6" s="2"/>
      <c r="D6" s="2"/>
      <c r="E6" s="2"/>
      <c r="F6" s="10"/>
      <c r="G6" s="2"/>
      <c r="H6" s="2"/>
      <c r="I6" s="15"/>
      <c r="J6" s="15"/>
      <c r="K6" s="2"/>
      <c r="L6" s="2"/>
      <c r="M6" s="2"/>
      <c r="N6" s="2"/>
      <c r="O6" s="2"/>
      <c r="P6" s="2"/>
      <c r="Q6" s="2"/>
      <c r="R6" s="18"/>
      <c r="S6" s="18"/>
      <c r="T6" s="2"/>
    </row>
    <row r="7" spans="1:20" ht="15.75" x14ac:dyDescent="0.25">
      <c r="A7" s="19" t="s">
        <v>12</v>
      </c>
      <c r="B7" s="20"/>
      <c r="C7" s="21" t="s">
        <v>13</v>
      </c>
      <c r="D7" s="21">
        <v>1.5</v>
      </c>
      <c r="E7" s="2"/>
      <c r="F7" s="2"/>
      <c r="G7" s="2"/>
      <c r="H7" s="2"/>
      <c r="I7" s="2"/>
      <c r="J7" s="2"/>
      <c r="K7" s="2"/>
      <c r="L7" s="2"/>
      <c r="M7" s="2"/>
      <c r="N7" s="2"/>
      <c r="O7" s="2"/>
      <c r="P7" s="2"/>
      <c r="Q7" s="2"/>
      <c r="R7" s="22"/>
      <c r="S7" s="18"/>
      <c r="T7" s="2"/>
    </row>
    <row r="8" spans="1:20" x14ac:dyDescent="0.25">
      <c r="A8" s="23"/>
      <c r="B8" s="20"/>
      <c r="C8" s="23"/>
      <c r="D8" s="23" t="s">
        <v>14</v>
      </c>
      <c r="E8" s="20"/>
      <c r="F8" s="21" t="s">
        <v>15</v>
      </c>
      <c r="G8" s="24"/>
      <c r="H8" s="21" t="s">
        <v>16</v>
      </c>
      <c r="I8" s="24"/>
      <c r="J8" s="21" t="s">
        <v>17</v>
      </c>
      <c r="K8" s="21" t="s">
        <v>18</v>
      </c>
      <c r="L8" s="21" t="s">
        <v>19</v>
      </c>
      <c r="M8" s="2"/>
      <c r="N8" s="11" t="s">
        <v>3</v>
      </c>
      <c r="O8" s="12" t="s">
        <v>4</v>
      </c>
      <c r="P8" s="13" t="s">
        <v>5</v>
      </c>
      <c r="Q8" s="25" t="s">
        <v>6</v>
      </c>
      <c r="R8" s="22"/>
      <c r="S8" s="18"/>
      <c r="T8" s="2"/>
    </row>
    <row r="9" spans="1:20" x14ac:dyDescent="0.25">
      <c r="A9" s="58" t="s">
        <v>75</v>
      </c>
      <c r="B9" s="2"/>
      <c r="C9" s="20"/>
      <c r="D9" s="26">
        <v>157</v>
      </c>
      <c r="E9" s="27"/>
      <c r="F9" s="26">
        <v>158</v>
      </c>
      <c r="G9" s="27"/>
      <c r="H9" s="26">
        <v>205</v>
      </c>
      <c r="I9" s="27"/>
      <c r="J9" s="26">
        <f>136</f>
        <v>136</v>
      </c>
      <c r="K9" s="26">
        <v>47</v>
      </c>
      <c r="L9" s="26"/>
      <c r="M9" s="2"/>
      <c r="N9" s="11" t="s">
        <v>20</v>
      </c>
      <c r="O9" s="12" t="s">
        <v>21</v>
      </c>
      <c r="P9" s="13" t="s">
        <v>22</v>
      </c>
      <c r="Q9" s="25" t="s">
        <v>23</v>
      </c>
      <c r="R9" s="20" t="s">
        <v>14</v>
      </c>
      <c r="S9" s="2"/>
      <c r="T9" s="2"/>
    </row>
    <row r="10" spans="1:20" x14ac:dyDescent="0.25">
      <c r="A10" s="58" t="s">
        <v>76</v>
      </c>
      <c r="B10" s="20"/>
      <c r="C10" s="20"/>
      <c r="D10" s="26">
        <v>68</v>
      </c>
      <c r="E10" s="26"/>
      <c r="F10" s="26">
        <f>164+5</f>
        <v>169</v>
      </c>
      <c r="G10" s="26"/>
      <c r="H10" s="26">
        <v>155</v>
      </c>
      <c r="I10" s="26"/>
      <c r="J10" s="26">
        <f>144+2</f>
        <v>146</v>
      </c>
      <c r="K10" s="26">
        <f>299-239-4</f>
        <v>56</v>
      </c>
      <c r="L10" s="26">
        <v>22</v>
      </c>
      <c r="M10" s="2"/>
      <c r="N10" s="11" t="s">
        <v>20</v>
      </c>
      <c r="O10" s="12" t="s">
        <v>21</v>
      </c>
      <c r="P10" s="13" t="s">
        <v>22</v>
      </c>
      <c r="Q10" s="25" t="s">
        <v>23</v>
      </c>
      <c r="R10" s="20" t="s">
        <v>15</v>
      </c>
      <c r="S10" s="2"/>
      <c r="T10" s="2"/>
    </row>
    <row r="11" spans="1:20" x14ac:dyDescent="0.25">
      <c r="A11" s="20"/>
      <c r="B11" s="20"/>
      <c r="C11" s="20">
        <f>$D$7/4</f>
        <v>0.375</v>
      </c>
      <c r="D11" s="28">
        <f>D10/(1+D9)</f>
        <v>0.43037974683544306</v>
      </c>
      <c r="E11" s="20">
        <f>$D$7/4</f>
        <v>0.375</v>
      </c>
      <c r="F11" s="29">
        <f>F10/(1+F9)</f>
        <v>1.0628930817610063</v>
      </c>
      <c r="G11" s="20">
        <f>$D$7/4</f>
        <v>0.375</v>
      </c>
      <c r="H11" s="29">
        <f>H10/(1+H9)</f>
        <v>0.75242718446601942</v>
      </c>
      <c r="I11" s="20">
        <f>$D$7/4</f>
        <v>0.375</v>
      </c>
      <c r="J11" s="29">
        <f>J10/(1+J9)</f>
        <v>1.0656934306569343</v>
      </c>
      <c r="K11" s="20"/>
      <c r="L11" s="20"/>
      <c r="M11" s="2"/>
      <c r="N11" s="11" t="s">
        <v>20</v>
      </c>
      <c r="O11" s="12" t="s">
        <v>21</v>
      </c>
      <c r="P11" s="13" t="s">
        <v>22</v>
      </c>
      <c r="Q11" s="25" t="s">
        <v>23</v>
      </c>
      <c r="R11" s="20" t="s">
        <v>24</v>
      </c>
      <c r="S11" s="2"/>
      <c r="T11" s="2"/>
    </row>
    <row r="12" spans="1:20" x14ac:dyDescent="0.25">
      <c r="A12" s="30" t="s">
        <v>25</v>
      </c>
      <c r="B12" s="31">
        <f>((D11*C11)+(F11*E11)+(H11*G11)+(J11*I11))/D7</f>
        <v>0.82784836092985081</v>
      </c>
      <c r="C12" s="20"/>
      <c r="D12" s="32">
        <f>IF(D11&lt;1.05,0,IF(D11&lt;1.1,1,IF(D11&lt;1.25,2,3)))</f>
        <v>0</v>
      </c>
      <c r="E12" s="33"/>
      <c r="F12" s="32">
        <f>IF(F11&lt;1.05,0,IF(F11&lt;1.1,1,IF(F11&lt;1.25,2,3)))</f>
        <v>1</v>
      </c>
      <c r="G12" s="33"/>
      <c r="H12" s="32">
        <f>IF(H11&lt;1.05,0,IF(H11&lt;1.1,1,IF(H11&lt;1.25,2,3)))</f>
        <v>0</v>
      </c>
      <c r="I12" s="33"/>
      <c r="J12" s="32">
        <f>IF(J11&lt;1.05,0,IF(J11&lt;1.1,1,IF(J11&lt;1.25,2,3)))</f>
        <v>1</v>
      </c>
      <c r="K12" s="20"/>
      <c r="L12" s="20"/>
      <c r="M12" s="2"/>
      <c r="N12" s="11" t="s">
        <v>20</v>
      </c>
      <c r="O12" s="12" t="s">
        <v>21</v>
      </c>
      <c r="P12" s="13" t="s">
        <v>22</v>
      </c>
      <c r="Q12" s="14" t="s">
        <v>23</v>
      </c>
      <c r="R12" s="20" t="s">
        <v>17</v>
      </c>
      <c r="S12" s="2"/>
      <c r="T12" s="2"/>
    </row>
    <row r="13" spans="1:20" x14ac:dyDescent="0.25">
      <c r="A13" s="6"/>
      <c r="B13" s="2"/>
      <c r="C13" s="2"/>
      <c r="D13" s="10"/>
      <c r="E13" s="2"/>
      <c r="F13" s="10"/>
      <c r="G13" s="2"/>
      <c r="H13" s="10"/>
      <c r="I13" s="2"/>
      <c r="J13" s="10"/>
      <c r="K13" s="10"/>
      <c r="L13" s="2"/>
      <c r="M13" s="2"/>
      <c r="N13" s="2"/>
      <c r="O13" s="2"/>
      <c r="P13" s="2"/>
      <c r="Q13" s="2"/>
      <c r="R13" s="2"/>
      <c r="S13" s="2"/>
      <c r="T13" s="2"/>
    </row>
    <row r="14" spans="1:20" x14ac:dyDescent="0.25">
      <c r="A14" s="2"/>
      <c r="B14" s="2"/>
      <c r="C14" s="2"/>
      <c r="D14" s="2"/>
      <c r="E14" s="2"/>
      <c r="F14" s="2"/>
      <c r="G14" s="2"/>
      <c r="H14" s="2"/>
      <c r="I14" s="2"/>
      <c r="J14" s="2"/>
      <c r="K14" s="2"/>
      <c r="L14" s="2"/>
      <c r="M14" s="2"/>
      <c r="N14" s="2"/>
      <c r="O14" s="2"/>
      <c r="P14" s="2"/>
      <c r="Q14" s="2"/>
      <c r="R14" s="2"/>
      <c r="S14" s="2"/>
      <c r="T14" s="2"/>
    </row>
    <row r="15" spans="1:20" ht="15.75" x14ac:dyDescent="0.25">
      <c r="A15" s="19" t="s">
        <v>26</v>
      </c>
      <c r="B15" s="20"/>
      <c r="C15" s="21" t="s">
        <v>13</v>
      </c>
      <c r="D15" s="21">
        <v>1</v>
      </c>
      <c r="E15" s="2"/>
      <c r="F15" s="2"/>
      <c r="G15" s="2"/>
      <c r="H15" s="11" t="s">
        <v>3</v>
      </c>
      <c r="I15" s="12" t="s">
        <v>4</v>
      </c>
      <c r="J15" s="13" t="s">
        <v>5</v>
      </c>
      <c r="K15" s="14" t="s">
        <v>6</v>
      </c>
      <c r="L15" s="2"/>
      <c r="M15" s="2"/>
      <c r="N15" s="2"/>
      <c r="O15" s="2"/>
      <c r="P15" s="2"/>
      <c r="Q15" s="2"/>
      <c r="R15" s="2"/>
      <c r="S15" s="2"/>
      <c r="T15" s="2"/>
    </row>
    <row r="16" spans="1:20" x14ac:dyDescent="0.25">
      <c r="A16" s="33" t="s">
        <v>27</v>
      </c>
      <c r="B16" s="20"/>
      <c r="C16" s="20"/>
      <c r="D16" s="26">
        <v>4748</v>
      </c>
      <c r="E16" s="2"/>
      <c r="F16" s="2"/>
      <c r="G16" s="2"/>
      <c r="H16" s="11" t="s">
        <v>28</v>
      </c>
      <c r="I16" s="12" t="s">
        <v>29</v>
      </c>
      <c r="J16" s="13" t="s">
        <v>30</v>
      </c>
      <c r="K16" s="14" t="s">
        <v>31</v>
      </c>
      <c r="L16" s="2"/>
      <c r="M16" s="2"/>
      <c r="N16" s="2"/>
      <c r="O16" s="2"/>
      <c r="P16" s="2"/>
      <c r="Q16" s="2"/>
      <c r="R16" s="2"/>
      <c r="S16" s="2"/>
      <c r="T16" s="2"/>
    </row>
    <row r="17" spans="1:24" x14ac:dyDescent="0.25">
      <c r="A17" s="20" t="s">
        <v>32</v>
      </c>
      <c r="B17" s="20"/>
      <c r="C17" s="20"/>
      <c r="D17" s="26">
        <v>11342</v>
      </c>
      <c r="E17" s="24" t="s">
        <v>2</v>
      </c>
      <c r="F17" s="2"/>
      <c r="G17" s="2"/>
      <c r="H17" s="2"/>
      <c r="I17" s="2"/>
      <c r="J17" s="2"/>
      <c r="K17" s="2"/>
      <c r="L17" s="2"/>
      <c r="M17" s="2"/>
      <c r="N17" s="2"/>
      <c r="O17" s="2"/>
      <c r="P17" s="2"/>
      <c r="Q17" s="2"/>
      <c r="R17" s="2"/>
      <c r="S17" s="2"/>
      <c r="T17" s="2"/>
    </row>
    <row r="18" spans="1:24" x14ac:dyDescent="0.25">
      <c r="A18" s="30" t="s">
        <v>0</v>
      </c>
      <c r="B18" s="34"/>
      <c r="C18" s="34"/>
      <c r="D18" s="35">
        <f>((D16/(1+D17))*D15)/D15</f>
        <v>0.41858414881424666</v>
      </c>
      <c r="E18" s="32">
        <f>IF(D18&lt;0.25,0,IF(D18&lt;0.5,1,IF(D18&lt;0.75,2,3)))</f>
        <v>1</v>
      </c>
      <c r="F18" s="2"/>
      <c r="G18" s="2"/>
      <c r="H18" s="2"/>
      <c r="I18" s="2"/>
      <c r="J18" s="2"/>
      <c r="K18" s="2"/>
      <c r="L18" s="2"/>
      <c r="M18" s="2"/>
      <c r="N18" s="2"/>
      <c r="O18" s="2"/>
      <c r="P18" s="2"/>
      <c r="Q18" s="2"/>
      <c r="R18" s="2"/>
      <c r="S18" s="2"/>
      <c r="T18" s="2"/>
    </row>
    <row r="19" spans="1:24" x14ac:dyDescent="0.25">
      <c r="A19" s="36"/>
      <c r="B19" s="37"/>
      <c r="C19" s="37"/>
      <c r="D19" s="2"/>
      <c r="E19" s="2"/>
      <c r="F19" s="2"/>
      <c r="G19" s="2"/>
      <c r="H19" s="2"/>
      <c r="I19" s="2"/>
      <c r="J19" s="2"/>
      <c r="K19" s="2"/>
      <c r="L19" s="2"/>
      <c r="M19" s="2"/>
      <c r="N19" s="2"/>
      <c r="O19" s="2"/>
      <c r="P19" s="2"/>
      <c r="Q19" s="2"/>
      <c r="R19" s="2"/>
      <c r="S19" s="2"/>
      <c r="T19" s="2"/>
    </row>
    <row r="20" spans="1:24" x14ac:dyDescent="0.25">
      <c r="A20" s="37"/>
      <c r="B20" s="37"/>
      <c r="C20" s="37"/>
      <c r="D20" s="37"/>
      <c r="E20" s="2"/>
      <c r="F20" s="2"/>
      <c r="G20" s="2"/>
      <c r="H20" s="38"/>
      <c r="I20" s="2"/>
      <c r="J20" s="2"/>
      <c r="K20" s="2"/>
      <c r="L20" s="2"/>
      <c r="M20" s="2"/>
      <c r="N20" s="2"/>
      <c r="O20" s="2"/>
      <c r="P20" s="2"/>
      <c r="Q20" s="2"/>
      <c r="R20" s="2"/>
      <c r="S20" s="2"/>
      <c r="T20" s="2"/>
    </row>
    <row r="21" spans="1:24" ht="15.75" x14ac:dyDescent="0.25">
      <c r="A21" s="19" t="s">
        <v>33</v>
      </c>
      <c r="B21" s="20"/>
      <c r="C21" s="21" t="s">
        <v>13</v>
      </c>
      <c r="D21" s="21">
        <v>2.5</v>
      </c>
      <c r="E21" s="24" t="s">
        <v>2</v>
      </c>
      <c r="F21" s="2"/>
      <c r="G21" s="2"/>
      <c r="H21" s="11" t="s">
        <v>3</v>
      </c>
      <c r="I21" s="12" t="s">
        <v>4</v>
      </c>
      <c r="J21" s="13" t="s">
        <v>5</v>
      </c>
      <c r="K21" s="14" t="s">
        <v>6</v>
      </c>
      <c r="L21" s="2"/>
      <c r="M21" s="2"/>
      <c r="N21" s="2"/>
      <c r="O21" s="2"/>
      <c r="P21" s="2"/>
      <c r="Q21" s="2"/>
      <c r="R21" s="2"/>
      <c r="S21" s="2"/>
      <c r="T21" s="2"/>
      <c r="U21" s="59"/>
      <c r="V21" s="60"/>
      <c r="W21" s="61"/>
      <c r="X21" s="62"/>
    </row>
    <row r="22" spans="1:24" x14ac:dyDescent="0.25">
      <c r="A22" s="20" t="s">
        <v>34</v>
      </c>
      <c r="B22" s="20">
        <v>1.25</v>
      </c>
      <c r="C22" s="20">
        <f>D10</f>
        <v>68</v>
      </c>
      <c r="D22" s="28">
        <f>(C22*100000)/1186443</f>
        <v>5.7314173542260356</v>
      </c>
      <c r="E22" s="32">
        <f>IF(D22&lt;2.5,0,IF(D22&lt;5,1,IF(D22&lt;7.5,2,3)))</f>
        <v>2</v>
      </c>
      <c r="F22" s="2"/>
      <c r="G22" s="2"/>
      <c r="H22" s="11" t="s">
        <v>35</v>
      </c>
      <c r="I22" s="12" t="s">
        <v>36</v>
      </c>
      <c r="J22" s="13" t="s">
        <v>37</v>
      </c>
      <c r="K22" s="14" t="s">
        <v>38</v>
      </c>
      <c r="L22" s="2"/>
      <c r="M22" s="2"/>
      <c r="N22" s="2"/>
      <c r="O22" s="2"/>
      <c r="P22" s="2"/>
      <c r="Q22" s="2"/>
      <c r="R22" s="2"/>
      <c r="S22" s="2"/>
      <c r="T22" s="2"/>
      <c r="U22" s="59"/>
      <c r="V22" s="60"/>
      <c r="W22" s="61"/>
      <c r="X22" s="62"/>
    </row>
    <row r="23" spans="1:24" x14ac:dyDescent="0.25">
      <c r="A23" s="20" t="s">
        <v>39</v>
      </c>
      <c r="B23" s="20">
        <v>1.25</v>
      </c>
      <c r="C23" s="34">
        <f>L10*((J10/IF(J9=0,1,J9))^2)</f>
        <v>25.354238754325255</v>
      </c>
      <c r="D23" s="28">
        <f>(C23*100000)/1186443</f>
        <v>2.1369959411725006</v>
      </c>
      <c r="E23" s="32">
        <f>IF(D23&lt;0.5,0,IF(D23&lt;1.5,1,IF(D23&lt;3,2,3)))</f>
        <v>2</v>
      </c>
      <c r="F23" s="2"/>
      <c r="G23" s="2"/>
      <c r="H23" s="11" t="s">
        <v>40</v>
      </c>
      <c r="I23" s="12" t="s">
        <v>41</v>
      </c>
      <c r="J23" s="13" t="s">
        <v>42</v>
      </c>
      <c r="K23" s="14" t="s">
        <v>43</v>
      </c>
      <c r="L23" s="2"/>
      <c r="M23" s="2"/>
      <c r="N23" s="2"/>
      <c r="O23" s="2"/>
      <c r="P23" s="2"/>
      <c r="Q23" s="2"/>
      <c r="R23" s="2"/>
      <c r="S23" s="2"/>
      <c r="T23" s="2"/>
    </row>
    <row r="24" spans="1:24" x14ac:dyDescent="0.25">
      <c r="A24" s="37"/>
      <c r="B24" s="37"/>
      <c r="C24" s="37"/>
      <c r="D24" s="37"/>
      <c r="E24" s="2"/>
      <c r="F24" s="2"/>
      <c r="G24" s="2"/>
      <c r="H24" s="38"/>
      <c r="I24" s="2"/>
      <c r="J24" s="2"/>
      <c r="K24" s="2"/>
      <c r="L24" s="2"/>
      <c r="M24" s="2"/>
      <c r="N24" s="2"/>
      <c r="O24" s="2"/>
      <c r="P24" s="2"/>
      <c r="Q24" s="2"/>
      <c r="R24" s="2"/>
      <c r="S24" s="2"/>
      <c r="T24" s="2"/>
    </row>
    <row r="25" spans="1:24" x14ac:dyDescent="0.25">
      <c r="A25" s="37"/>
      <c r="B25" s="37"/>
      <c r="C25" s="37"/>
      <c r="D25" s="37"/>
      <c r="E25" s="2"/>
      <c r="F25" s="2"/>
      <c r="G25" s="2"/>
      <c r="H25" s="38"/>
      <c r="I25" s="2"/>
      <c r="J25" s="2"/>
      <c r="K25" s="2"/>
      <c r="L25" s="2"/>
      <c r="M25" s="2"/>
      <c r="N25" s="2"/>
      <c r="O25" s="2"/>
      <c r="P25" s="2"/>
      <c r="Q25" s="2"/>
      <c r="R25" s="2"/>
      <c r="S25" s="2"/>
      <c r="T25" s="2"/>
    </row>
    <row r="26" spans="1:24" ht="15.75" x14ac:dyDescent="0.25">
      <c r="A26" s="19" t="s">
        <v>44</v>
      </c>
      <c r="B26" s="21" t="s">
        <v>45</v>
      </c>
      <c r="C26" s="21" t="s">
        <v>13</v>
      </c>
      <c r="D26" s="21">
        <v>2.5</v>
      </c>
      <c r="E26" s="39" t="s">
        <v>2</v>
      </c>
      <c r="F26" s="2"/>
      <c r="G26" s="2"/>
      <c r="H26" s="11" t="s">
        <v>3</v>
      </c>
      <c r="I26" s="12" t="s">
        <v>4</v>
      </c>
      <c r="J26" s="13" t="s">
        <v>5</v>
      </c>
      <c r="K26" s="14" t="s">
        <v>6</v>
      </c>
      <c r="L26" s="2"/>
      <c r="M26" s="2"/>
      <c r="N26" s="2"/>
      <c r="O26" s="2"/>
      <c r="P26" s="2"/>
      <c r="Q26" s="2"/>
      <c r="R26" s="2"/>
      <c r="S26" s="2"/>
      <c r="T26" s="2"/>
    </row>
    <row r="27" spans="1:24" x14ac:dyDescent="0.25">
      <c r="A27" s="20" t="s">
        <v>46</v>
      </c>
      <c r="B27" s="40">
        <v>44197</v>
      </c>
      <c r="C27" s="6">
        <v>1.25</v>
      </c>
      <c r="D27" s="31">
        <f>K10/IF(J10=0,1,J10)</f>
        <v>0.38356164383561642</v>
      </c>
      <c r="E27" s="32">
        <f>IF(D27&lt;=1,3,IF(D27&lt;=1.5,2,IF(D27&lt;=2,1,0)))</f>
        <v>3</v>
      </c>
      <c r="F27" s="10"/>
      <c r="G27" s="10"/>
      <c r="H27" s="11" t="s">
        <v>47</v>
      </c>
      <c r="I27" s="12" t="s">
        <v>48</v>
      </c>
      <c r="J27" s="13" t="s">
        <v>49</v>
      </c>
      <c r="K27" s="14" t="s">
        <v>50</v>
      </c>
      <c r="L27" s="2"/>
      <c r="M27" s="2"/>
      <c r="N27" s="2"/>
      <c r="O27" s="2"/>
      <c r="P27" s="2"/>
      <c r="Q27" s="2"/>
      <c r="R27" s="2"/>
      <c r="S27" s="2"/>
      <c r="T27" s="2"/>
    </row>
    <row r="28" spans="1:24" x14ac:dyDescent="0.25">
      <c r="A28" s="20" t="s">
        <v>51</v>
      </c>
      <c r="B28" s="40">
        <v>44197</v>
      </c>
      <c r="C28" s="23">
        <v>1.25</v>
      </c>
      <c r="D28" s="41">
        <f>540/953</f>
        <v>0.56663168940188879</v>
      </c>
      <c r="E28" s="32">
        <f>IF(D28&lt;=1,3,IF(D28&lt;=1.5,2,IF(D28&lt;=2,1,0)))</f>
        <v>3</v>
      </c>
      <c r="F28" s="10"/>
      <c r="G28" s="2"/>
      <c r="H28" s="2"/>
      <c r="I28" s="2"/>
      <c r="J28" s="2"/>
      <c r="K28" s="2"/>
      <c r="L28" s="2"/>
      <c r="M28" s="2"/>
      <c r="N28" s="2"/>
      <c r="O28" s="2"/>
    </row>
    <row r="29" spans="1:24" x14ac:dyDescent="0.25">
      <c r="A29" s="2"/>
      <c r="B29" s="2"/>
      <c r="C29" s="2"/>
      <c r="D29" s="2"/>
      <c r="E29" s="2"/>
      <c r="F29" s="2"/>
      <c r="G29" s="2"/>
      <c r="H29" s="2"/>
      <c r="I29" s="2"/>
      <c r="J29" s="2"/>
      <c r="K29" s="2"/>
      <c r="L29" s="2"/>
      <c r="M29" s="2"/>
      <c r="N29" s="2"/>
      <c r="O29" s="2"/>
    </row>
    <row r="30" spans="1:24" x14ac:dyDescent="0.25">
      <c r="A30" s="2"/>
      <c r="B30" s="2"/>
      <c r="C30" s="6"/>
      <c r="D30" s="2"/>
      <c r="E30" s="2"/>
      <c r="F30" s="2"/>
      <c r="G30" s="2"/>
      <c r="H30" s="2"/>
      <c r="I30" s="2"/>
      <c r="J30" s="2"/>
      <c r="K30" s="2"/>
      <c r="L30" s="2"/>
      <c r="M30" s="2"/>
      <c r="N30" s="2"/>
      <c r="O30" s="2"/>
    </row>
    <row r="31" spans="1:24" ht="15.75" x14ac:dyDescent="0.25">
      <c r="A31" s="19" t="s">
        <v>52</v>
      </c>
      <c r="B31" s="21" t="s">
        <v>45</v>
      </c>
      <c r="C31" s="21">
        <v>2.5</v>
      </c>
      <c r="D31" s="21" t="s">
        <v>13</v>
      </c>
      <c r="E31" s="2"/>
      <c r="F31" s="2"/>
      <c r="G31" s="2"/>
      <c r="H31" s="11" t="s">
        <v>3</v>
      </c>
      <c r="I31" s="12" t="s">
        <v>4</v>
      </c>
      <c r="J31" s="13" t="s">
        <v>5</v>
      </c>
      <c r="K31" s="14" t="s">
        <v>6</v>
      </c>
      <c r="L31" s="2"/>
      <c r="M31" s="2"/>
      <c r="N31" s="2"/>
      <c r="O31" s="2"/>
    </row>
    <row r="32" spans="1:24" x14ac:dyDescent="0.25">
      <c r="A32" s="20" t="s">
        <v>53</v>
      </c>
      <c r="B32" s="40">
        <v>44197</v>
      </c>
      <c r="C32" s="20">
        <v>1.25</v>
      </c>
      <c r="D32" s="24">
        <f>K10</f>
        <v>56</v>
      </c>
      <c r="E32" s="40">
        <v>44197</v>
      </c>
      <c r="F32" s="26">
        <f>2640-2100</f>
        <v>540</v>
      </c>
      <c r="G32" s="2"/>
      <c r="H32" s="11" t="s">
        <v>71</v>
      </c>
      <c r="I32" s="12" t="s">
        <v>72</v>
      </c>
      <c r="J32" s="13" t="s">
        <v>73</v>
      </c>
      <c r="K32" s="14" t="s">
        <v>74</v>
      </c>
      <c r="L32" s="2"/>
      <c r="M32" s="2"/>
      <c r="N32" s="2"/>
      <c r="O32" s="2"/>
    </row>
    <row r="33" spans="1:20" x14ac:dyDescent="0.25">
      <c r="A33" s="20" t="s">
        <v>54</v>
      </c>
      <c r="B33" s="40">
        <v>44189</v>
      </c>
      <c r="C33" s="20">
        <v>1.25</v>
      </c>
      <c r="D33" s="24">
        <f>K9</f>
        <v>47</v>
      </c>
      <c r="E33" s="40">
        <v>44189</v>
      </c>
      <c r="F33" s="26">
        <v>407</v>
      </c>
      <c r="G33" s="2"/>
      <c r="H33" s="11" t="s">
        <v>71</v>
      </c>
      <c r="I33" s="12" t="s">
        <v>72</v>
      </c>
      <c r="J33" s="13" t="s">
        <v>73</v>
      </c>
      <c r="K33" s="14" t="s">
        <v>74</v>
      </c>
      <c r="L33" s="2"/>
      <c r="M33" s="2"/>
      <c r="N33" s="2"/>
      <c r="O33" s="2"/>
    </row>
    <row r="34" spans="1:20" x14ac:dyDescent="0.25">
      <c r="A34" s="23" t="s">
        <v>55</v>
      </c>
      <c r="B34" s="20"/>
      <c r="C34" s="21" t="s">
        <v>56</v>
      </c>
      <c r="D34" s="28">
        <f>D32/IF(D33=0,1,D33)</f>
        <v>1.1914893617021276</v>
      </c>
      <c r="E34" s="21" t="s">
        <v>57</v>
      </c>
      <c r="F34" s="28">
        <f>F32/IF(F33=0,1,F33)</f>
        <v>1.3267813267813269</v>
      </c>
      <c r="G34" s="2"/>
      <c r="H34" s="2"/>
      <c r="I34" s="2"/>
      <c r="J34" s="2"/>
      <c r="K34" s="2"/>
      <c r="L34" s="2"/>
      <c r="M34" s="2"/>
      <c r="N34" s="2"/>
      <c r="O34" s="2"/>
      <c r="P34" s="2"/>
      <c r="Q34" s="2"/>
      <c r="R34" s="2"/>
      <c r="S34" s="2"/>
      <c r="T34" s="2"/>
    </row>
    <row r="35" spans="1:20" x14ac:dyDescent="0.25">
      <c r="A35" s="2"/>
      <c r="B35" s="2"/>
      <c r="C35" s="20" t="s">
        <v>2</v>
      </c>
      <c r="D35" s="32">
        <f>IF(D34&lt;=0.75,3,IF(D34&lt;=0.825,2,IF(D34&lt;=0.9,1,0)))</f>
        <v>0</v>
      </c>
      <c r="E35" s="20" t="s">
        <v>2</v>
      </c>
      <c r="F35" s="42">
        <f>IF(F34&lt;=0.75,3,IF(F34&lt;=0.825,2,IF(F34&lt;=0.9,1,0)))</f>
        <v>0</v>
      </c>
      <c r="G35" s="2"/>
      <c r="H35" s="2"/>
      <c r="I35" s="2"/>
      <c r="J35" s="2"/>
      <c r="K35" s="2"/>
      <c r="L35" s="2"/>
      <c r="M35" s="2"/>
      <c r="N35" s="2"/>
      <c r="O35" s="2"/>
      <c r="P35" s="2"/>
      <c r="Q35" s="2"/>
      <c r="R35" s="2"/>
      <c r="S35" s="2"/>
      <c r="T35" s="2"/>
    </row>
    <row r="36" spans="1:20" ht="15.75" thickBot="1" x14ac:dyDescent="0.3">
      <c r="A36" s="2"/>
      <c r="B36" s="2"/>
      <c r="C36" s="2"/>
      <c r="D36" s="10"/>
      <c r="E36" s="2"/>
      <c r="F36" s="10"/>
      <c r="G36" s="2"/>
      <c r="H36" s="2"/>
      <c r="I36" s="2"/>
      <c r="J36" s="2"/>
      <c r="K36" s="2"/>
      <c r="L36" s="2"/>
      <c r="M36" s="2"/>
      <c r="N36" s="2"/>
      <c r="O36" s="2"/>
      <c r="P36" s="2"/>
      <c r="Q36" s="2"/>
      <c r="R36" s="2"/>
      <c r="S36" s="2"/>
      <c r="T36" s="2"/>
    </row>
    <row r="37" spans="1:20" ht="36.75" customHeight="1" thickBot="1" x14ac:dyDescent="0.3">
      <c r="A37" s="43" t="s">
        <v>58</v>
      </c>
      <c r="B37" s="64" t="s">
        <v>59</v>
      </c>
      <c r="C37" s="65"/>
      <c r="D37" s="65"/>
      <c r="E37" s="65"/>
      <c r="F37" s="44" t="s">
        <v>60</v>
      </c>
      <c r="G37" s="65" t="s">
        <v>61</v>
      </c>
      <c r="H37" s="65"/>
      <c r="I37" s="66" t="s">
        <v>62</v>
      </c>
      <c r="J37" s="66"/>
      <c r="K37" s="66" t="s">
        <v>63</v>
      </c>
      <c r="L37" s="67"/>
      <c r="M37" s="2"/>
      <c r="N37" s="2"/>
      <c r="O37" s="2"/>
      <c r="P37" s="2"/>
      <c r="Q37" s="2"/>
      <c r="R37" s="2"/>
      <c r="S37" s="2"/>
      <c r="T37" s="2"/>
    </row>
    <row r="38" spans="1:20" x14ac:dyDescent="0.25">
      <c r="A38" s="45" t="s">
        <v>64</v>
      </c>
      <c r="B38" s="46" t="s">
        <v>65</v>
      </c>
      <c r="C38" s="47" t="s">
        <v>66</v>
      </c>
      <c r="D38" s="47" t="s">
        <v>66</v>
      </c>
      <c r="E38" s="47" t="s">
        <v>66</v>
      </c>
      <c r="F38" s="47" t="s">
        <v>65</v>
      </c>
      <c r="G38" s="47" t="s">
        <v>65</v>
      </c>
      <c r="H38" s="47" t="s">
        <v>65</v>
      </c>
      <c r="I38" s="47" t="s">
        <v>66</v>
      </c>
      <c r="J38" s="47" t="s">
        <v>67</v>
      </c>
      <c r="K38" s="48" t="s">
        <v>66</v>
      </c>
      <c r="L38" s="49" t="s">
        <v>67</v>
      </c>
      <c r="M38" s="2"/>
      <c r="N38" s="2"/>
      <c r="O38" s="2"/>
      <c r="P38" s="2"/>
      <c r="Q38" s="2"/>
      <c r="R38" s="2"/>
      <c r="S38" s="2"/>
      <c r="T38" s="2"/>
    </row>
    <row r="39" spans="1:20" x14ac:dyDescent="0.25">
      <c r="A39" s="50" t="s">
        <v>68</v>
      </c>
      <c r="B39" s="51">
        <v>0.375</v>
      </c>
      <c r="C39" s="52">
        <v>0.375</v>
      </c>
      <c r="D39" s="52">
        <v>0.375</v>
      </c>
      <c r="E39" s="52">
        <v>0.375</v>
      </c>
      <c r="F39" s="52">
        <v>1</v>
      </c>
      <c r="G39" s="52">
        <v>1.25</v>
      </c>
      <c r="H39" s="52">
        <v>1.25</v>
      </c>
      <c r="I39" s="52">
        <v>1.25</v>
      </c>
      <c r="J39" s="52">
        <v>1.25</v>
      </c>
      <c r="K39" s="53">
        <v>1.25</v>
      </c>
      <c r="L39" s="54">
        <v>1.25</v>
      </c>
      <c r="M39" s="2"/>
      <c r="N39" s="2"/>
      <c r="O39" s="2"/>
      <c r="P39" s="2"/>
      <c r="Q39" s="2"/>
      <c r="R39" s="2"/>
      <c r="S39" s="2"/>
      <c r="T39" s="2"/>
    </row>
    <row r="40" spans="1:20" x14ac:dyDescent="0.25">
      <c r="A40" s="55" t="s">
        <v>69</v>
      </c>
      <c r="B40" s="8">
        <f>D12</f>
        <v>0</v>
      </c>
      <c r="C40" s="56">
        <f>F12</f>
        <v>1</v>
      </c>
      <c r="D40" s="8">
        <f>H12</f>
        <v>0</v>
      </c>
      <c r="E40" s="8">
        <f>J12</f>
        <v>1</v>
      </c>
      <c r="F40" s="8">
        <f>E18</f>
        <v>1</v>
      </c>
      <c r="G40" s="8">
        <f>E22</f>
        <v>2</v>
      </c>
      <c r="H40" s="8">
        <f>E23</f>
        <v>2</v>
      </c>
      <c r="I40" s="8">
        <f>E27</f>
        <v>3</v>
      </c>
      <c r="J40" s="8">
        <f>E28</f>
        <v>3</v>
      </c>
      <c r="K40" s="8">
        <f>D35</f>
        <v>0</v>
      </c>
      <c r="L40" s="8">
        <f>F35</f>
        <v>0</v>
      </c>
      <c r="M40" s="2"/>
      <c r="N40" s="2"/>
      <c r="O40" s="2"/>
      <c r="P40" s="2"/>
      <c r="Q40" s="2"/>
      <c r="R40" s="2"/>
      <c r="S40" s="2"/>
      <c r="T40" s="2"/>
    </row>
    <row r="41" spans="1:20" x14ac:dyDescent="0.25">
      <c r="A41" s="57" t="s">
        <v>70</v>
      </c>
      <c r="B41" s="2"/>
      <c r="C41" s="2"/>
      <c r="D41" s="2"/>
      <c r="E41" s="2"/>
      <c r="F41" s="2"/>
      <c r="G41" s="2"/>
      <c r="H41" s="2"/>
      <c r="I41" s="2"/>
      <c r="J41" s="2"/>
      <c r="K41" s="2"/>
      <c r="L41" s="2"/>
    </row>
    <row r="42" spans="1:20" x14ac:dyDescent="0.25">
      <c r="A42" s="5"/>
      <c r="B42" s="5"/>
      <c r="C42" s="5"/>
      <c r="D42" s="5"/>
      <c r="E42" s="5"/>
      <c r="F42" s="5"/>
      <c r="G42" s="5"/>
      <c r="H42" s="5"/>
      <c r="I42" s="5"/>
      <c r="J42" s="5"/>
      <c r="K42" s="5"/>
      <c r="L42" s="5"/>
    </row>
  </sheetData>
  <sheetProtection algorithmName="SHA-512" hashValue="6ARjnZpGtHVoBmREUCbE8tkhbQmXqYVG3UtpkXrpsePc5p2HP0OeJFIf5Y80yq3S+YOjrfOJSeCT9RSgeV+nxQ==" saltValue="+UH6qVEKZijXPtq+WANbEg==" spinCount="100000" sheet="1" objects="1" scenarios="1"/>
  <mergeCells count="5">
    <mergeCell ref="I1:L1"/>
    <mergeCell ref="B37:E37"/>
    <mergeCell ref="G37:H37"/>
    <mergeCell ref="I37:J37"/>
    <mergeCell ref="K37:L37"/>
  </mergeCells>
  <conditionalFormatting sqref="D11">
    <cfRule type="expression" dxfId="63" priority="61" stopIfTrue="1">
      <formula>D11&lt;1.05</formula>
    </cfRule>
    <cfRule type="expression" dxfId="62" priority="62" stopIfTrue="1">
      <formula>D11&lt;1.1</formula>
    </cfRule>
    <cfRule type="expression" dxfId="61" priority="63" stopIfTrue="1">
      <formula>D11&lt;1.25</formula>
    </cfRule>
    <cfRule type="expression" dxfId="60" priority="64" stopIfTrue="1">
      <formula>D11&gt;=1.25</formula>
    </cfRule>
  </conditionalFormatting>
  <conditionalFormatting sqref="F11">
    <cfRule type="expression" dxfId="59" priority="57" stopIfTrue="1">
      <formula>F11&lt;1.05</formula>
    </cfRule>
    <cfRule type="expression" dxfId="58" priority="58" stopIfTrue="1">
      <formula>F11&lt;1.1</formula>
    </cfRule>
    <cfRule type="expression" dxfId="57" priority="59" stopIfTrue="1">
      <formula>F11&lt;1.25</formula>
    </cfRule>
    <cfRule type="expression" dxfId="56" priority="60" stopIfTrue="1">
      <formula>F11&gt;=1.25</formula>
    </cfRule>
  </conditionalFormatting>
  <conditionalFormatting sqref="H11">
    <cfRule type="expression" dxfId="55" priority="53" stopIfTrue="1">
      <formula>H11&lt;1.05</formula>
    </cfRule>
    <cfRule type="expression" dxfId="54" priority="54" stopIfTrue="1">
      <formula>H11&lt;1.1</formula>
    </cfRule>
    <cfRule type="expression" dxfId="53" priority="55" stopIfTrue="1">
      <formula>H11&lt;1.25</formula>
    </cfRule>
    <cfRule type="expression" dxfId="52" priority="56" stopIfTrue="1">
      <formula>H11&gt;=1.25</formula>
    </cfRule>
  </conditionalFormatting>
  <conditionalFormatting sqref="J11">
    <cfRule type="expression" dxfId="51" priority="49" stopIfTrue="1">
      <formula>J11&lt;1.05</formula>
    </cfRule>
    <cfRule type="expression" dxfId="50" priority="50" stopIfTrue="1">
      <formula>J11&lt;1.1</formula>
    </cfRule>
    <cfRule type="expression" dxfId="49" priority="51" stopIfTrue="1">
      <formula>J11&lt;1.25</formula>
    </cfRule>
    <cfRule type="expression" dxfId="48" priority="52" stopIfTrue="1">
      <formula>J11&gt;=1.25</formula>
    </cfRule>
  </conditionalFormatting>
  <conditionalFormatting sqref="B12">
    <cfRule type="expression" dxfId="47" priority="45" stopIfTrue="1">
      <formula>B12&lt;1.05</formula>
    </cfRule>
    <cfRule type="expression" dxfId="46" priority="46" stopIfTrue="1">
      <formula>B12&lt;1.2</formula>
    </cfRule>
    <cfRule type="expression" dxfId="45" priority="47" stopIfTrue="1">
      <formula>B12&lt;1.5</formula>
    </cfRule>
    <cfRule type="expression" dxfId="44" priority="48" stopIfTrue="1">
      <formula>B12&gt;=1.5</formula>
    </cfRule>
  </conditionalFormatting>
  <conditionalFormatting sqref="D18">
    <cfRule type="expression" dxfId="43" priority="41" stopIfTrue="1">
      <formula>$D$18&lt;0.25</formula>
    </cfRule>
    <cfRule type="expression" dxfId="42" priority="42" stopIfTrue="1">
      <formula>$D$18&lt;0.5</formula>
    </cfRule>
    <cfRule type="expression" dxfId="41" priority="43" stopIfTrue="1">
      <formula>$D$18&lt;0.75</formula>
    </cfRule>
    <cfRule type="expression" dxfId="40" priority="44" stopIfTrue="1">
      <formula>$D$18&gt;=0.75</formula>
    </cfRule>
  </conditionalFormatting>
  <conditionalFormatting sqref="D34">
    <cfRule type="expression" dxfId="39" priority="37" stopIfTrue="1">
      <formula>$D$34&lt;=0.75</formula>
    </cfRule>
    <cfRule type="expression" dxfId="38" priority="38" stopIfTrue="1">
      <formula>$D$34&lt;=0.825</formula>
    </cfRule>
    <cfRule type="expression" dxfId="37" priority="39" stopIfTrue="1">
      <formula>$D$34&lt;=0.9</formula>
    </cfRule>
    <cfRule type="expression" dxfId="36" priority="40" stopIfTrue="1">
      <formula>$D$34&gt;0.9</formula>
    </cfRule>
  </conditionalFormatting>
  <conditionalFormatting sqref="F34">
    <cfRule type="expression" dxfId="35" priority="33" stopIfTrue="1">
      <formula>$F$34&lt;=0.75</formula>
    </cfRule>
    <cfRule type="expression" dxfId="34" priority="34" stopIfTrue="1">
      <formula>$F$34&lt;=0.825</formula>
    </cfRule>
    <cfRule type="expression" dxfId="33" priority="35" stopIfTrue="1">
      <formula>$F$34&lt;=0.9</formula>
    </cfRule>
    <cfRule type="expression" dxfId="32" priority="36" stopIfTrue="1">
      <formula>$F$34&gt;0.9</formula>
    </cfRule>
  </conditionalFormatting>
  <conditionalFormatting sqref="D22">
    <cfRule type="expression" dxfId="31" priority="29" stopIfTrue="1">
      <formula>$D$22&lt;2.5</formula>
    </cfRule>
    <cfRule type="expression" dxfId="30" priority="30" stopIfTrue="1">
      <formula>$D$22&lt;5</formula>
    </cfRule>
    <cfRule type="expression" dxfId="29" priority="31" stopIfTrue="1">
      <formula>$D$22&lt;7.5</formula>
    </cfRule>
    <cfRule type="expression" dxfId="28" priority="32" stopIfTrue="1">
      <formula>$D$22&gt;=7.5</formula>
    </cfRule>
  </conditionalFormatting>
  <conditionalFormatting sqref="D23">
    <cfRule type="expression" dxfId="27" priority="25" stopIfTrue="1">
      <formula>$D$23&lt;0.5</formula>
    </cfRule>
    <cfRule type="expression" dxfId="26" priority="26" stopIfTrue="1">
      <formula>$D$23&lt;1.5</formula>
    </cfRule>
    <cfRule type="expression" dxfId="25" priority="27" stopIfTrue="1">
      <formula>$D$23&lt;3</formula>
    </cfRule>
    <cfRule type="expression" dxfId="24" priority="28" stopIfTrue="1">
      <formula>$D$23&gt;=3</formula>
    </cfRule>
  </conditionalFormatting>
  <conditionalFormatting sqref="D27">
    <cfRule type="expression" dxfId="23" priority="21" stopIfTrue="1">
      <formula>$D$27&lt;=1</formula>
    </cfRule>
    <cfRule type="expression" dxfId="22" priority="22" stopIfTrue="1">
      <formula>$D$27&lt;=1.5</formula>
    </cfRule>
    <cfRule type="expression" dxfId="21" priority="23" stopIfTrue="1">
      <formula>$D$27&lt;=2</formula>
    </cfRule>
    <cfRule type="expression" dxfId="20" priority="24" stopIfTrue="1">
      <formula>$D$27&gt;2</formula>
    </cfRule>
  </conditionalFormatting>
  <conditionalFormatting sqref="D28">
    <cfRule type="expression" dxfId="19" priority="17" stopIfTrue="1">
      <formula>$D$28&lt;=1</formula>
    </cfRule>
    <cfRule type="expression" dxfId="18" priority="18" stopIfTrue="1">
      <formula>$D$28&lt;=1.5</formula>
    </cfRule>
    <cfRule type="expression" dxfId="17" priority="19" stopIfTrue="1">
      <formula>$D$28&lt;=2</formula>
    </cfRule>
    <cfRule type="expression" dxfId="16" priority="20" stopIfTrue="1">
      <formula>$D$28&gt;2</formula>
    </cfRule>
  </conditionalFormatting>
  <conditionalFormatting sqref="F2">
    <cfRule type="expression" dxfId="15" priority="13" stopIfTrue="1">
      <formula>$F$2&lt;=0.5</formula>
    </cfRule>
    <cfRule type="expression" dxfId="14" priority="14" stopIfTrue="1">
      <formula>$F$2&lt;1.5</formula>
    </cfRule>
    <cfRule type="expression" dxfId="13" priority="15" stopIfTrue="1">
      <formula>$F$2&lt;=2.5</formula>
    </cfRule>
    <cfRule type="expression" dxfId="12" priority="16" stopIfTrue="1">
      <formula>$F$2&gt;2.5</formula>
    </cfRule>
  </conditionalFormatting>
  <conditionalFormatting sqref="B40">
    <cfRule type="expression" dxfId="11" priority="9" stopIfTrue="1">
      <formula>B40&lt;=0</formula>
    </cfRule>
    <cfRule type="expression" dxfId="10" priority="10" stopIfTrue="1">
      <formula>B40&lt;=1</formula>
    </cfRule>
    <cfRule type="expression" dxfId="9" priority="11" stopIfTrue="1">
      <formula>B40&lt;=2</formula>
    </cfRule>
    <cfRule type="expression" dxfId="8" priority="12" stopIfTrue="1">
      <formula>B40&lt;=3</formula>
    </cfRule>
  </conditionalFormatting>
  <conditionalFormatting sqref="C40:L40">
    <cfRule type="expression" dxfId="7" priority="5" stopIfTrue="1">
      <formula>C40&lt;=0</formula>
    </cfRule>
    <cfRule type="expression" dxfId="6" priority="6" stopIfTrue="1">
      <formula>C40&lt;=1</formula>
    </cfRule>
    <cfRule type="expression" dxfId="5" priority="7" stopIfTrue="1">
      <formula>C40&lt;=2</formula>
    </cfRule>
    <cfRule type="expression" dxfId="4" priority="8" stopIfTrue="1">
      <formula>C40&lt;=3</formula>
    </cfRule>
  </conditionalFormatting>
  <conditionalFormatting sqref="G2">
    <cfRule type="containsText" dxfId="3" priority="1" stopIfTrue="1" operator="containsText" text="VERMELHO">
      <formula>NOT(ISERROR(SEARCH("VERMELHO",G2)))</formula>
    </cfRule>
    <cfRule type="containsText" dxfId="2" priority="2" stopIfTrue="1" operator="containsText" text="PRETA">
      <formula>NOT(ISERROR(SEARCH("PRETA",G2)))</formula>
    </cfRule>
    <cfRule type="containsText" dxfId="1" priority="3" stopIfTrue="1" operator="containsText" text="AMARELO">
      <formula>NOT(ISERROR(SEARCH("AMARELO",G2)))</formula>
    </cfRule>
    <cfRule type="containsText" dxfId="0" priority="4" stopIfTrue="1" operator="containsText" text="LARANJA">
      <formula>NOT(ISERROR(SEARCH("LARANJA",G2)))</formula>
    </cfRule>
  </conditionalFormatting>
  <dataValidations count="15">
    <dataValidation allowBlank="1" showInputMessage="1" showErrorMessage="1" prompt="Total de óbitos do período."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dataValidation allowBlank="1" showInputMessage="1" showErrorMessage="1" prompt="Leitos de UTI vagos no último dia do período." sqref="WVS983049:WVS983050 JG9:JG10 TC9:TC10 ACY9:ACY10 AMU9:AMU10 AWQ9:AWQ10 BGM9:BGM10 BQI9:BQI10 CAE9:CAE10 CKA9:CKA10 CTW9:CTW10 DDS9:DDS10 DNO9:DNO10 DXK9:DXK10 EHG9:EHG10 ERC9:ERC10 FAY9:FAY10 FKU9:FKU10 FUQ9:FUQ10 GEM9:GEM10 GOI9:GOI10 GYE9:GYE10 HIA9:HIA10 HRW9:HRW10 IBS9:IBS10 ILO9:ILO10 IVK9:IVK10 JFG9:JFG10 JPC9:JPC10 JYY9:JYY10 KIU9:KIU10 KSQ9:KSQ10 LCM9:LCM10 LMI9:LMI10 LWE9:LWE10 MGA9:MGA10 MPW9:MPW10 MZS9:MZS10 NJO9:NJO10 NTK9:NTK10 ODG9:ODG10 ONC9:ONC10 OWY9:OWY10 PGU9:PGU10 PQQ9:PQQ10 QAM9:QAM10 QKI9:QKI10 QUE9:QUE10 REA9:REA10 RNW9:RNW10 RXS9:RXS10 SHO9:SHO10 SRK9:SRK10 TBG9:TBG10 TLC9:TLC10 TUY9:TUY10 UEU9:UEU10 UOQ9:UOQ10 UYM9:UYM10 VII9:VII10 VSE9:VSE10 WCA9:WCA10 WLW9:WLW10 WVS9:WVS10 K65545:K65546 JG65545:JG65546 TC65545:TC65546 ACY65545:ACY65546 AMU65545:AMU65546 AWQ65545:AWQ65546 BGM65545:BGM65546 BQI65545:BQI65546 CAE65545:CAE65546 CKA65545:CKA65546 CTW65545:CTW65546 DDS65545:DDS65546 DNO65545:DNO65546 DXK65545:DXK65546 EHG65545:EHG65546 ERC65545:ERC65546 FAY65545:FAY65546 FKU65545:FKU65546 FUQ65545:FUQ65546 GEM65545:GEM65546 GOI65545:GOI65546 GYE65545:GYE65546 HIA65545:HIA65546 HRW65545:HRW65546 IBS65545:IBS65546 ILO65545:ILO65546 IVK65545:IVK65546 JFG65545:JFG65546 JPC65545:JPC65546 JYY65545:JYY65546 KIU65545:KIU65546 KSQ65545:KSQ65546 LCM65545:LCM65546 LMI65545:LMI65546 LWE65545:LWE65546 MGA65545:MGA65546 MPW65545:MPW65546 MZS65545:MZS65546 NJO65545:NJO65546 NTK65545:NTK65546 ODG65545:ODG65546 ONC65545:ONC65546 OWY65545:OWY65546 PGU65545:PGU65546 PQQ65545:PQQ65546 QAM65545:QAM65546 QKI65545:QKI65546 QUE65545:QUE65546 REA65545:REA65546 RNW65545:RNW65546 RXS65545:RXS65546 SHO65545:SHO65546 SRK65545:SRK65546 TBG65545:TBG65546 TLC65545:TLC65546 TUY65545:TUY65546 UEU65545:UEU65546 UOQ65545:UOQ65546 UYM65545:UYM65546 VII65545:VII65546 VSE65545:VSE65546 WCA65545:WCA65546 WLW65545:WLW65546 WVS65545:WVS65546 K131081:K131082 JG131081:JG131082 TC131081:TC131082 ACY131081:ACY131082 AMU131081:AMU131082 AWQ131081:AWQ131082 BGM131081:BGM131082 BQI131081:BQI131082 CAE131081:CAE131082 CKA131081:CKA131082 CTW131081:CTW131082 DDS131081:DDS131082 DNO131081:DNO131082 DXK131081:DXK131082 EHG131081:EHG131082 ERC131081:ERC131082 FAY131081:FAY131082 FKU131081:FKU131082 FUQ131081:FUQ131082 GEM131081:GEM131082 GOI131081:GOI131082 GYE131081:GYE131082 HIA131081:HIA131082 HRW131081:HRW131082 IBS131081:IBS131082 ILO131081:ILO131082 IVK131081:IVK131082 JFG131081:JFG131082 JPC131081:JPC131082 JYY131081:JYY131082 KIU131081:KIU131082 KSQ131081:KSQ131082 LCM131081:LCM131082 LMI131081:LMI131082 LWE131081:LWE131082 MGA131081:MGA131082 MPW131081:MPW131082 MZS131081:MZS131082 NJO131081:NJO131082 NTK131081:NTK131082 ODG131081:ODG131082 ONC131081:ONC131082 OWY131081:OWY131082 PGU131081:PGU131082 PQQ131081:PQQ131082 QAM131081:QAM131082 QKI131081:QKI131082 QUE131081:QUE131082 REA131081:REA131082 RNW131081:RNW131082 RXS131081:RXS131082 SHO131081:SHO131082 SRK131081:SRK131082 TBG131081:TBG131082 TLC131081:TLC131082 TUY131081:TUY131082 UEU131081:UEU131082 UOQ131081:UOQ131082 UYM131081:UYM131082 VII131081:VII131082 VSE131081:VSE131082 WCA131081:WCA131082 WLW131081:WLW131082 WVS131081:WVS131082 K196617:K196618 JG196617:JG196618 TC196617:TC196618 ACY196617:ACY196618 AMU196617:AMU196618 AWQ196617:AWQ196618 BGM196617:BGM196618 BQI196617:BQI196618 CAE196617:CAE196618 CKA196617:CKA196618 CTW196617:CTW196618 DDS196617:DDS196618 DNO196617:DNO196618 DXK196617:DXK196618 EHG196617:EHG196618 ERC196617:ERC196618 FAY196617:FAY196618 FKU196617:FKU196618 FUQ196617:FUQ196618 GEM196617:GEM196618 GOI196617:GOI196618 GYE196617:GYE196618 HIA196617:HIA196618 HRW196617:HRW196618 IBS196617:IBS196618 ILO196617:ILO196618 IVK196617:IVK196618 JFG196617:JFG196618 JPC196617:JPC196618 JYY196617:JYY196618 KIU196617:KIU196618 KSQ196617:KSQ196618 LCM196617:LCM196618 LMI196617:LMI196618 LWE196617:LWE196618 MGA196617:MGA196618 MPW196617:MPW196618 MZS196617:MZS196618 NJO196617:NJO196618 NTK196617:NTK196618 ODG196617:ODG196618 ONC196617:ONC196618 OWY196617:OWY196618 PGU196617:PGU196618 PQQ196617:PQQ196618 QAM196617:QAM196618 QKI196617:QKI196618 QUE196617:QUE196618 REA196617:REA196618 RNW196617:RNW196618 RXS196617:RXS196618 SHO196617:SHO196618 SRK196617:SRK196618 TBG196617:TBG196618 TLC196617:TLC196618 TUY196617:TUY196618 UEU196617:UEU196618 UOQ196617:UOQ196618 UYM196617:UYM196618 VII196617:VII196618 VSE196617:VSE196618 WCA196617:WCA196618 WLW196617:WLW196618 WVS196617:WVS196618 K262153:K262154 JG262153:JG262154 TC262153:TC262154 ACY262153:ACY262154 AMU262153:AMU262154 AWQ262153:AWQ262154 BGM262153:BGM262154 BQI262153:BQI262154 CAE262153:CAE262154 CKA262153:CKA262154 CTW262153:CTW262154 DDS262153:DDS262154 DNO262153:DNO262154 DXK262153:DXK262154 EHG262153:EHG262154 ERC262153:ERC262154 FAY262153:FAY262154 FKU262153:FKU262154 FUQ262153:FUQ262154 GEM262153:GEM262154 GOI262153:GOI262154 GYE262153:GYE262154 HIA262153:HIA262154 HRW262153:HRW262154 IBS262153:IBS262154 ILO262153:ILO262154 IVK262153:IVK262154 JFG262153:JFG262154 JPC262153:JPC262154 JYY262153:JYY262154 KIU262153:KIU262154 KSQ262153:KSQ262154 LCM262153:LCM262154 LMI262153:LMI262154 LWE262153:LWE262154 MGA262153:MGA262154 MPW262153:MPW262154 MZS262153:MZS262154 NJO262153:NJO262154 NTK262153:NTK262154 ODG262153:ODG262154 ONC262153:ONC262154 OWY262153:OWY262154 PGU262153:PGU262154 PQQ262153:PQQ262154 QAM262153:QAM262154 QKI262153:QKI262154 QUE262153:QUE262154 REA262153:REA262154 RNW262153:RNW262154 RXS262153:RXS262154 SHO262153:SHO262154 SRK262153:SRK262154 TBG262153:TBG262154 TLC262153:TLC262154 TUY262153:TUY262154 UEU262153:UEU262154 UOQ262153:UOQ262154 UYM262153:UYM262154 VII262153:VII262154 VSE262153:VSE262154 WCA262153:WCA262154 WLW262153:WLW262154 WVS262153:WVS262154 K327689:K327690 JG327689:JG327690 TC327689:TC327690 ACY327689:ACY327690 AMU327689:AMU327690 AWQ327689:AWQ327690 BGM327689:BGM327690 BQI327689:BQI327690 CAE327689:CAE327690 CKA327689:CKA327690 CTW327689:CTW327690 DDS327689:DDS327690 DNO327689:DNO327690 DXK327689:DXK327690 EHG327689:EHG327690 ERC327689:ERC327690 FAY327689:FAY327690 FKU327689:FKU327690 FUQ327689:FUQ327690 GEM327689:GEM327690 GOI327689:GOI327690 GYE327689:GYE327690 HIA327689:HIA327690 HRW327689:HRW327690 IBS327689:IBS327690 ILO327689:ILO327690 IVK327689:IVK327690 JFG327689:JFG327690 JPC327689:JPC327690 JYY327689:JYY327690 KIU327689:KIU327690 KSQ327689:KSQ327690 LCM327689:LCM327690 LMI327689:LMI327690 LWE327689:LWE327690 MGA327689:MGA327690 MPW327689:MPW327690 MZS327689:MZS327690 NJO327689:NJO327690 NTK327689:NTK327690 ODG327689:ODG327690 ONC327689:ONC327690 OWY327689:OWY327690 PGU327689:PGU327690 PQQ327689:PQQ327690 QAM327689:QAM327690 QKI327689:QKI327690 QUE327689:QUE327690 REA327689:REA327690 RNW327689:RNW327690 RXS327689:RXS327690 SHO327689:SHO327690 SRK327689:SRK327690 TBG327689:TBG327690 TLC327689:TLC327690 TUY327689:TUY327690 UEU327689:UEU327690 UOQ327689:UOQ327690 UYM327689:UYM327690 VII327689:VII327690 VSE327689:VSE327690 WCA327689:WCA327690 WLW327689:WLW327690 WVS327689:WVS327690 K393225:K393226 JG393225:JG393226 TC393225:TC393226 ACY393225:ACY393226 AMU393225:AMU393226 AWQ393225:AWQ393226 BGM393225:BGM393226 BQI393225:BQI393226 CAE393225:CAE393226 CKA393225:CKA393226 CTW393225:CTW393226 DDS393225:DDS393226 DNO393225:DNO393226 DXK393225:DXK393226 EHG393225:EHG393226 ERC393225:ERC393226 FAY393225:FAY393226 FKU393225:FKU393226 FUQ393225:FUQ393226 GEM393225:GEM393226 GOI393225:GOI393226 GYE393225:GYE393226 HIA393225:HIA393226 HRW393225:HRW393226 IBS393225:IBS393226 ILO393225:ILO393226 IVK393225:IVK393226 JFG393225:JFG393226 JPC393225:JPC393226 JYY393225:JYY393226 KIU393225:KIU393226 KSQ393225:KSQ393226 LCM393225:LCM393226 LMI393225:LMI393226 LWE393225:LWE393226 MGA393225:MGA393226 MPW393225:MPW393226 MZS393225:MZS393226 NJO393225:NJO393226 NTK393225:NTK393226 ODG393225:ODG393226 ONC393225:ONC393226 OWY393225:OWY393226 PGU393225:PGU393226 PQQ393225:PQQ393226 QAM393225:QAM393226 QKI393225:QKI393226 QUE393225:QUE393226 REA393225:REA393226 RNW393225:RNW393226 RXS393225:RXS393226 SHO393225:SHO393226 SRK393225:SRK393226 TBG393225:TBG393226 TLC393225:TLC393226 TUY393225:TUY393226 UEU393225:UEU393226 UOQ393225:UOQ393226 UYM393225:UYM393226 VII393225:VII393226 VSE393225:VSE393226 WCA393225:WCA393226 WLW393225:WLW393226 WVS393225:WVS393226 K458761:K458762 JG458761:JG458762 TC458761:TC458762 ACY458761:ACY458762 AMU458761:AMU458762 AWQ458761:AWQ458762 BGM458761:BGM458762 BQI458761:BQI458762 CAE458761:CAE458762 CKA458761:CKA458762 CTW458761:CTW458762 DDS458761:DDS458762 DNO458761:DNO458762 DXK458761:DXK458762 EHG458761:EHG458762 ERC458761:ERC458762 FAY458761:FAY458762 FKU458761:FKU458762 FUQ458761:FUQ458762 GEM458761:GEM458762 GOI458761:GOI458762 GYE458761:GYE458762 HIA458761:HIA458762 HRW458761:HRW458762 IBS458761:IBS458762 ILO458761:ILO458762 IVK458761:IVK458762 JFG458761:JFG458762 JPC458761:JPC458762 JYY458761:JYY458762 KIU458761:KIU458762 KSQ458761:KSQ458762 LCM458761:LCM458762 LMI458761:LMI458762 LWE458761:LWE458762 MGA458761:MGA458762 MPW458761:MPW458762 MZS458761:MZS458762 NJO458761:NJO458762 NTK458761:NTK458762 ODG458761:ODG458762 ONC458761:ONC458762 OWY458761:OWY458762 PGU458761:PGU458762 PQQ458761:PQQ458762 QAM458761:QAM458762 QKI458761:QKI458762 QUE458761:QUE458762 REA458761:REA458762 RNW458761:RNW458762 RXS458761:RXS458762 SHO458761:SHO458762 SRK458761:SRK458762 TBG458761:TBG458762 TLC458761:TLC458762 TUY458761:TUY458762 UEU458761:UEU458762 UOQ458761:UOQ458762 UYM458761:UYM458762 VII458761:VII458762 VSE458761:VSE458762 WCA458761:WCA458762 WLW458761:WLW458762 WVS458761:WVS458762 K524297:K524298 JG524297:JG524298 TC524297:TC524298 ACY524297:ACY524298 AMU524297:AMU524298 AWQ524297:AWQ524298 BGM524297:BGM524298 BQI524297:BQI524298 CAE524297:CAE524298 CKA524297:CKA524298 CTW524297:CTW524298 DDS524297:DDS524298 DNO524297:DNO524298 DXK524297:DXK524298 EHG524297:EHG524298 ERC524297:ERC524298 FAY524297:FAY524298 FKU524297:FKU524298 FUQ524297:FUQ524298 GEM524297:GEM524298 GOI524297:GOI524298 GYE524297:GYE524298 HIA524297:HIA524298 HRW524297:HRW524298 IBS524297:IBS524298 ILO524297:ILO524298 IVK524297:IVK524298 JFG524297:JFG524298 JPC524297:JPC524298 JYY524297:JYY524298 KIU524297:KIU524298 KSQ524297:KSQ524298 LCM524297:LCM524298 LMI524297:LMI524298 LWE524297:LWE524298 MGA524297:MGA524298 MPW524297:MPW524298 MZS524297:MZS524298 NJO524297:NJO524298 NTK524297:NTK524298 ODG524297:ODG524298 ONC524297:ONC524298 OWY524297:OWY524298 PGU524297:PGU524298 PQQ524297:PQQ524298 QAM524297:QAM524298 QKI524297:QKI524298 QUE524297:QUE524298 REA524297:REA524298 RNW524297:RNW524298 RXS524297:RXS524298 SHO524297:SHO524298 SRK524297:SRK524298 TBG524297:TBG524298 TLC524297:TLC524298 TUY524297:TUY524298 UEU524297:UEU524298 UOQ524297:UOQ524298 UYM524297:UYM524298 VII524297:VII524298 VSE524297:VSE524298 WCA524297:WCA524298 WLW524297:WLW524298 WVS524297:WVS524298 K589833:K589834 JG589833:JG589834 TC589833:TC589834 ACY589833:ACY589834 AMU589833:AMU589834 AWQ589833:AWQ589834 BGM589833:BGM589834 BQI589833:BQI589834 CAE589833:CAE589834 CKA589833:CKA589834 CTW589833:CTW589834 DDS589833:DDS589834 DNO589833:DNO589834 DXK589833:DXK589834 EHG589833:EHG589834 ERC589833:ERC589834 FAY589833:FAY589834 FKU589833:FKU589834 FUQ589833:FUQ589834 GEM589833:GEM589834 GOI589833:GOI589834 GYE589833:GYE589834 HIA589833:HIA589834 HRW589833:HRW589834 IBS589833:IBS589834 ILO589833:ILO589834 IVK589833:IVK589834 JFG589833:JFG589834 JPC589833:JPC589834 JYY589833:JYY589834 KIU589833:KIU589834 KSQ589833:KSQ589834 LCM589833:LCM589834 LMI589833:LMI589834 LWE589833:LWE589834 MGA589833:MGA589834 MPW589833:MPW589834 MZS589833:MZS589834 NJO589833:NJO589834 NTK589833:NTK589834 ODG589833:ODG589834 ONC589833:ONC589834 OWY589833:OWY589834 PGU589833:PGU589834 PQQ589833:PQQ589834 QAM589833:QAM589834 QKI589833:QKI589834 QUE589833:QUE589834 REA589833:REA589834 RNW589833:RNW589834 RXS589833:RXS589834 SHO589833:SHO589834 SRK589833:SRK589834 TBG589833:TBG589834 TLC589833:TLC589834 TUY589833:TUY589834 UEU589833:UEU589834 UOQ589833:UOQ589834 UYM589833:UYM589834 VII589833:VII589834 VSE589833:VSE589834 WCA589833:WCA589834 WLW589833:WLW589834 WVS589833:WVS589834 K655369:K655370 JG655369:JG655370 TC655369:TC655370 ACY655369:ACY655370 AMU655369:AMU655370 AWQ655369:AWQ655370 BGM655369:BGM655370 BQI655369:BQI655370 CAE655369:CAE655370 CKA655369:CKA655370 CTW655369:CTW655370 DDS655369:DDS655370 DNO655369:DNO655370 DXK655369:DXK655370 EHG655369:EHG655370 ERC655369:ERC655370 FAY655369:FAY655370 FKU655369:FKU655370 FUQ655369:FUQ655370 GEM655369:GEM655370 GOI655369:GOI655370 GYE655369:GYE655370 HIA655369:HIA655370 HRW655369:HRW655370 IBS655369:IBS655370 ILO655369:ILO655370 IVK655369:IVK655370 JFG655369:JFG655370 JPC655369:JPC655370 JYY655369:JYY655370 KIU655369:KIU655370 KSQ655369:KSQ655370 LCM655369:LCM655370 LMI655369:LMI655370 LWE655369:LWE655370 MGA655369:MGA655370 MPW655369:MPW655370 MZS655369:MZS655370 NJO655369:NJO655370 NTK655369:NTK655370 ODG655369:ODG655370 ONC655369:ONC655370 OWY655369:OWY655370 PGU655369:PGU655370 PQQ655369:PQQ655370 QAM655369:QAM655370 QKI655369:QKI655370 QUE655369:QUE655370 REA655369:REA655370 RNW655369:RNW655370 RXS655369:RXS655370 SHO655369:SHO655370 SRK655369:SRK655370 TBG655369:TBG655370 TLC655369:TLC655370 TUY655369:TUY655370 UEU655369:UEU655370 UOQ655369:UOQ655370 UYM655369:UYM655370 VII655369:VII655370 VSE655369:VSE655370 WCA655369:WCA655370 WLW655369:WLW655370 WVS655369:WVS655370 K720905:K720906 JG720905:JG720906 TC720905:TC720906 ACY720905:ACY720906 AMU720905:AMU720906 AWQ720905:AWQ720906 BGM720905:BGM720906 BQI720905:BQI720906 CAE720905:CAE720906 CKA720905:CKA720906 CTW720905:CTW720906 DDS720905:DDS720906 DNO720905:DNO720906 DXK720905:DXK720906 EHG720905:EHG720906 ERC720905:ERC720906 FAY720905:FAY720906 FKU720905:FKU720906 FUQ720905:FUQ720906 GEM720905:GEM720906 GOI720905:GOI720906 GYE720905:GYE720906 HIA720905:HIA720906 HRW720905:HRW720906 IBS720905:IBS720906 ILO720905:ILO720906 IVK720905:IVK720906 JFG720905:JFG720906 JPC720905:JPC720906 JYY720905:JYY720906 KIU720905:KIU720906 KSQ720905:KSQ720906 LCM720905:LCM720906 LMI720905:LMI720906 LWE720905:LWE720906 MGA720905:MGA720906 MPW720905:MPW720906 MZS720905:MZS720906 NJO720905:NJO720906 NTK720905:NTK720906 ODG720905:ODG720906 ONC720905:ONC720906 OWY720905:OWY720906 PGU720905:PGU720906 PQQ720905:PQQ720906 QAM720905:QAM720906 QKI720905:QKI720906 QUE720905:QUE720906 REA720905:REA720906 RNW720905:RNW720906 RXS720905:RXS720906 SHO720905:SHO720906 SRK720905:SRK720906 TBG720905:TBG720906 TLC720905:TLC720906 TUY720905:TUY720906 UEU720905:UEU720906 UOQ720905:UOQ720906 UYM720905:UYM720906 VII720905:VII720906 VSE720905:VSE720906 WCA720905:WCA720906 WLW720905:WLW720906 WVS720905:WVS720906 K786441:K786442 JG786441:JG786442 TC786441:TC786442 ACY786441:ACY786442 AMU786441:AMU786442 AWQ786441:AWQ786442 BGM786441:BGM786442 BQI786441:BQI786442 CAE786441:CAE786442 CKA786441:CKA786442 CTW786441:CTW786442 DDS786441:DDS786442 DNO786441:DNO786442 DXK786441:DXK786442 EHG786441:EHG786442 ERC786441:ERC786442 FAY786441:FAY786442 FKU786441:FKU786442 FUQ786441:FUQ786442 GEM786441:GEM786442 GOI786441:GOI786442 GYE786441:GYE786442 HIA786441:HIA786442 HRW786441:HRW786442 IBS786441:IBS786442 ILO786441:ILO786442 IVK786441:IVK786442 JFG786441:JFG786442 JPC786441:JPC786442 JYY786441:JYY786442 KIU786441:KIU786442 KSQ786441:KSQ786442 LCM786441:LCM786442 LMI786441:LMI786442 LWE786441:LWE786442 MGA786441:MGA786442 MPW786441:MPW786442 MZS786441:MZS786442 NJO786441:NJO786442 NTK786441:NTK786442 ODG786441:ODG786442 ONC786441:ONC786442 OWY786441:OWY786442 PGU786441:PGU786442 PQQ786441:PQQ786442 QAM786441:QAM786442 QKI786441:QKI786442 QUE786441:QUE786442 REA786441:REA786442 RNW786441:RNW786442 RXS786441:RXS786442 SHO786441:SHO786442 SRK786441:SRK786442 TBG786441:TBG786442 TLC786441:TLC786442 TUY786441:TUY786442 UEU786441:UEU786442 UOQ786441:UOQ786442 UYM786441:UYM786442 VII786441:VII786442 VSE786441:VSE786442 WCA786441:WCA786442 WLW786441:WLW786442 WVS786441:WVS786442 K851977:K851978 JG851977:JG851978 TC851977:TC851978 ACY851977:ACY851978 AMU851977:AMU851978 AWQ851977:AWQ851978 BGM851977:BGM851978 BQI851977:BQI851978 CAE851977:CAE851978 CKA851977:CKA851978 CTW851977:CTW851978 DDS851977:DDS851978 DNO851977:DNO851978 DXK851977:DXK851978 EHG851977:EHG851978 ERC851977:ERC851978 FAY851977:FAY851978 FKU851977:FKU851978 FUQ851977:FUQ851978 GEM851977:GEM851978 GOI851977:GOI851978 GYE851977:GYE851978 HIA851977:HIA851978 HRW851977:HRW851978 IBS851977:IBS851978 ILO851977:ILO851978 IVK851977:IVK851978 JFG851977:JFG851978 JPC851977:JPC851978 JYY851977:JYY851978 KIU851977:KIU851978 KSQ851977:KSQ851978 LCM851977:LCM851978 LMI851977:LMI851978 LWE851977:LWE851978 MGA851977:MGA851978 MPW851977:MPW851978 MZS851977:MZS851978 NJO851977:NJO851978 NTK851977:NTK851978 ODG851977:ODG851978 ONC851977:ONC851978 OWY851977:OWY851978 PGU851977:PGU851978 PQQ851977:PQQ851978 QAM851977:QAM851978 QKI851977:QKI851978 QUE851977:QUE851978 REA851977:REA851978 RNW851977:RNW851978 RXS851977:RXS851978 SHO851977:SHO851978 SRK851977:SRK851978 TBG851977:TBG851978 TLC851977:TLC851978 TUY851977:TUY851978 UEU851977:UEU851978 UOQ851977:UOQ851978 UYM851977:UYM851978 VII851977:VII851978 VSE851977:VSE851978 WCA851977:WCA851978 WLW851977:WLW851978 WVS851977:WVS851978 K917513:K917514 JG917513:JG917514 TC917513:TC917514 ACY917513:ACY917514 AMU917513:AMU917514 AWQ917513:AWQ917514 BGM917513:BGM917514 BQI917513:BQI917514 CAE917513:CAE917514 CKA917513:CKA917514 CTW917513:CTW917514 DDS917513:DDS917514 DNO917513:DNO917514 DXK917513:DXK917514 EHG917513:EHG917514 ERC917513:ERC917514 FAY917513:FAY917514 FKU917513:FKU917514 FUQ917513:FUQ917514 GEM917513:GEM917514 GOI917513:GOI917514 GYE917513:GYE917514 HIA917513:HIA917514 HRW917513:HRW917514 IBS917513:IBS917514 ILO917513:ILO917514 IVK917513:IVK917514 JFG917513:JFG917514 JPC917513:JPC917514 JYY917513:JYY917514 KIU917513:KIU917514 KSQ917513:KSQ917514 LCM917513:LCM917514 LMI917513:LMI917514 LWE917513:LWE917514 MGA917513:MGA917514 MPW917513:MPW917514 MZS917513:MZS917514 NJO917513:NJO917514 NTK917513:NTK917514 ODG917513:ODG917514 ONC917513:ONC917514 OWY917513:OWY917514 PGU917513:PGU917514 PQQ917513:PQQ917514 QAM917513:QAM917514 QKI917513:QKI917514 QUE917513:QUE917514 REA917513:REA917514 RNW917513:RNW917514 RXS917513:RXS917514 SHO917513:SHO917514 SRK917513:SRK917514 TBG917513:TBG917514 TLC917513:TLC917514 TUY917513:TUY917514 UEU917513:UEU917514 UOQ917513:UOQ917514 UYM917513:UYM917514 VII917513:VII917514 VSE917513:VSE917514 WCA917513:WCA917514 WLW917513:WLW917514 WVS917513:WVS917514 K983049:K983050 JG983049:JG983050 TC983049:TC983050 ACY983049:ACY983050 AMU983049:AMU983050 AWQ983049:AWQ983050 BGM983049:BGM983050 BQI983049:BQI983050 CAE983049:CAE983050 CKA983049:CKA983050 CTW983049:CTW983050 DDS983049:DDS983050 DNO983049:DNO983050 DXK983049:DXK983050 EHG983049:EHG983050 ERC983049:ERC983050 FAY983049:FAY983050 FKU983049:FKU983050 FUQ983049:FUQ983050 GEM983049:GEM983050 GOI983049:GOI983050 GYE983049:GYE983050 HIA983049:HIA983050 HRW983049:HRW983050 IBS983049:IBS983050 ILO983049:ILO983050 IVK983049:IVK983050 JFG983049:JFG983050 JPC983049:JPC983050 JYY983049:JYY983050 KIU983049:KIU983050 KSQ983049:KSQ983050 LCM983049:LCM983050 LMI983049:LMI983050 LWE983049:LWE983050 MGA983049:MGA983050 MPW983049:MPW983050 MZS983049:MZS983050 NJO983049:NJO983050 NTK983049:NTK983050 ODG983049:ODG983050 ONC983049:ONC983050 OWY983049:OWY983050 PGU983049:PGU983050 PQQ983049:PQQ983050 QAM983049:QAM983050 QKI983049:QKI983050 QUE983049:QUE983050 REA983049:REA983050 RNW983049:RNW983050 RXS983049:RXS983050 SHO983049:SHO983050 SRK983049:SRK983050 TBG983049:TBG983050 TLC983049:TLC983050 TUY983049:TUY983050 UEU983049:UEU983050 UOQ983049:UOQ983050 UYM983049:UYM983050 VII983049:VII983050 VSE983049:VSE983050 WCA983049:WCA983050 WLW983049:WLW983050 K9:K10"/>
    <dataValidation allowBlank="1" showInputMessage="1" showErrorMessage="1" prompt="LEITOS DE UTI LIVRE/LEITOS DE UTI OCUPADOS POR PACIENTE COVID ESTADO" sqref="D28 IU28 SQ28 ACM28 AMI28 AWE28 BGA28 BPW28 BZS28 CJO28 CTK28 DDG28 DNC28 DWY28 EGU28 EQQ28 FAM28 FKI28 FUE28 GEA28 GNW28 GXS28 HHO28 HRK28 IBG28 ILC28 IUY28 JEU28 JOQ28 JYM28 KII28 KSE28 LCA28 LLW28 LVS28 MFO28 MPK28 MZG28 NJC28 NSY28 OCU28 OMQ28 OWM28 PGI28 PQE28 QAA28 QJW28 QTS28 RDO28 RNK28 RXG28 SHC28 SQY28 TAU28 TKQ28 TUM28 UEI28 UOE28 UYA28 VHW28 VRS28 WBO28 WLK28 WVG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ataValidation allowBlank="1" showInputMessage="1" showErrorMessage="1" prompt="LEITOS DE UTI LIVRE/LEITOS DE UTI OCUPADOS POR PACIENTE COVID REGIAO 7 MACRO DA SAUDE"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ataValidation allowBlank="1" showInputMessage="1" showErrorMessage="1" prompt="OBITO SEMANA * (UTI DIA/UTI DA ULTIMA SEMANA)^2"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dataValidation allowBlank="1" showInputMessage="1" showErrorMessage="1" prompt="Hospitalizações nos últimos 7 dias/100000 hab"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dataValidation allowBlank="1" showInputMessage="1" showErrorMessage="1" prompt="Novas hospitalizações no período indicado."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ataValidation allowBlank="1" showInputMessage="1" showErrorMessage="1" prompt="Leitos livres UTI Estado na data!" sqref="F32:F33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F65568:F65569 JB65568:JB65569 SX65568:SX65569 ACT65568:ACT65569 AMP65568:AMP65569 AWL65568:AWL65569 BGH65568:BGH65569 BQD65568:BQD65569 BZZ65568:BZZ65569 CJV65568:CJV65569 CTR65568:CTR65569 DDN65568:DDN65569 DNJ65568:DNJ65569 DXF65568:DXF65569 EHB65568:EHB65569 EQX65568:EQX65569 FAT65568:FAT65569 FKP65568:FKP65569 FUL65568:FUL65569 GEH65568:GEH65569 GOD65568:GOD65569 GXZ65568:GXZ65569 HHV65568:HHV65569 HRR65568:HRR65569 IBN65568:IBN65569 ILJ65568:ILJ65569 IVF65568:IVF65569 JFB65568:JFB65569 JOX65568:JOX65569 JYT65568:JYT65569 KIP65568:KIP65569 KSL65568:KSL65569 LCH65568:LCH65569 LMD65568:LMD65569 LVZ65568:LVZ65569 MFV65568:MFV65569 MPR65568:MPR65569 MZN65568:MZN65569 NJJ65568:NJJ65569 NTF65568:NTF65569 ODB65568:ODB65569 OMX65568:OMX65569 OWT65568:OWT65569 PGP65568:PGP65569 PQL65568:PQL65569 QAH65568:QAH65569 QKD65568:QKD65569 QTZ65568:QTZ65569 RDV65568:RDV65569 RNR65568:RNR65569 RXN65568:RXN65569 SHJ65568:SHJ65569 SRF65568:SRF65569 TBB65568:TBB65569 TKX65568:TKX65569 TUT65568:TUT65569 UEP65568:UEP65569 UOL65568:UOL65569 UYH65568:UYH65569 VID65568:VID65569 VRZ65568:VRZ65569 WBV65568:WBV65569 WLR65568:WLR65569 WVN65568:WVN65569 F131104:F131105 JB131104:JB131105 SX131104:SX131105 ACT131104:ACT131105 AMP131104:AMP131105 AWL131104:AWL131105 BGH131104:BGH131105 BQD131104:BQD131105 BZZ131104:BZZ131105 CJV131104:CJV131105 CTR131104:CTR131105 DDN131104:DDN131105 DNJ131104:DNJ131105 DXF131104:DXF131105 EHB131104:EHB131105 EQX131104:EQX131105 FAT131104:FAT131105 FKP131104:FKP131105 FUL131104:FUL131105 GEH131104:GEH131105 GOD131104:GOD131105 GXZ131104:GXZ131105 HHV131104:HHV131105 HRR131104:HRR131105 IBN131104:IBN131105 ILJ131104:ILJ131105 IVF131104:IVF131105 JFB131104:JFB131105 JOX131104:JOX131105 JYT131104:JYT131105 KIP131104:KIP131105 KSL131104:KSL131105 LCH131104:LCH131105 LMD131104:LMD131105 LVZ131104:LVZ131105 MFV131104:MFV131105 MPR131104:MPR131105 MZN131104:MZN131105 NJJ131104:NJJ131105 NTF131104:NTF131105 ODB131104:ODB131105 OMX131104:OMX131105 OWT131104:OWT131105 PGP131104:PGP131105 PQL131104:PQL131105 QAH131104:QAH131105 QKD131104:QKD131105 QTZ131104:QTZ131105 RDV131104:RDV131105 RNR131104:RNR131105 RXN131104:RXN131105 SHJ131104:SHJ131105 SRF131104:SRF131105 TBB131104:TBB131105 TKX131104:TKX131105 TUT131104:TUT131105 UEP131104:UEP131105 UOL131104:UOL131105 UYH131104:UYH131105 VID131104:VID131105 VRZ131104:VRZ131105 WBV131104:WBV131105 WLR131104:WLR131105 WVN131104:WVN131105 F196640:F196641 JB196640:JB196641 SX196640:SX196641 ACT196640:ACT196641 AMP196640:AMP196641 AWL196640:AWL196641 BGH196640:BGH196641 BQD196640:BQD196641 BZZ196640:BZZ196641 CJV196640:CJV196641 CTR196640:CTR196641 DDN196640:DDN196641 DNJ196640:DNJ196641 DXF196640:DXF196641 EHB196640:EHB196641 EQX196640:EQX196641 FAT196640:FAT196641 FKP196640:FKP196641 FUL196640:FUL196641 GEH196640:GEH196641 GOD196640:GOD196641 GXZ196640:GXZ196641 HHV196640:HHV196641 HRR196640:HRR196641 IBN196640:IBN196641 ILJ196640:ILJ196641 IVF196640:IVF196641 JFB196640:JFB196641 JOX196640:JOX196641 JYT196640:JYT196641 KIP196640:KIP196641 KSL196640:KSL196641 LCH196640:LCH196641 LMD196640:LMD196641 LVZ196640:LVZ196641 MFV196640:MFV196641 MPR196640:MPR196641 MZN196640:MZN196641 NJJ196640:NJJ196641 NTF196640:NTF196641 ODB196640:ODB196641 OMX196640:OMX196641 OWT196640:OWT196641 PGP196640:PGP196641 PQL196640:PQL196641 QAH196640:QAH196641 QKD196640:QKD196641 QTZ196640:QTZ196641 RDV196640:RDV196641 RNR196640:RNR196641 RXN196640:RXN196641 SHJ196640:SHJ196641 SRF196640:SRF196641 TBB196640:TBB196641 TKX196640:TKX196641 TUT196640:TUT196641 UEP196640:UEP196641 UOL196640:UOL196641 UYH196640:UYH196641 VID196640:VID196641 VRZ196640:VRZ196641 WBV196640:WBV196641 WLR196640:WLR196641 WVN196640:WVN196641 F262176:F262177 JB262176:JB262177 SX262176:SX262177 ACT262176:ACT262177 AMP262176:AMP262177 AWL262176:AWL262177 BGH262176:BGH262177 BQD262176:BQD262177 BZZ262176:BZZ262177 CJV262176:CJV262177 CTR262176:CTR262177 DDN262176:DDN262177 DNJ262176:DNJ262177 DXF262176:DXF262177 EHB262176:EHB262177 EQX262176:EQX262177 FAT262176:FAT262177 FKP262176:FKP262177 FUL262176:FUL262177 GEH262176:GEH262177 GOD262176:GOD262177 GXZ262176:GXZ262177 HHV262176:HHV262177 HRR262176:HRR262177 IBN262176:IBN262177 ILJ262176:ILJ262177 IVF262176:IVF262177 JFB262176:JFB262177 JOX262176:JOX262177 JYT262176:JYT262177 KIP262176:KIP262177 KSL262176:KSL262177 LCH262176:LCH262177 LMD262176:LMD262177 LVZ262176:LVZ262177 MFV262176:MFV262177 MPR262176:MPR262177 MZN262176:MZN262177 NJJ262176:NJJ262177 NTF262176:NTF262177 ODB262176:ODB262177 OMX262176:OMX262177 OWT262176:OWT262177 PGP262176:PGP262177 PQL262176:PQL262177 QAH262176:QAH262177 QKD262176:QKD262177 QTZ262176:QTZ262177 RDV262176:RDV262177 RNR262176:RNR262177 RXN262176:RXN262177 SHJ262176:SHJ262177 SRF262176:SRF262177 TBB262176:TBB262177 TKX262176:TKX262177 TUT262176:TUT262177 UEP262176:UEP262177 UOL262176:UOL262177 UYH262176:UYH262177 VID262176:VID262177 VRZ262176:VRZ262177 WBV262176:WBV262177 WLR262176:WLR262177 WVN262176:WVN262177 F327712:F327713 JB327712:JB327713 SX327712:SX327713 ACT327712:ACT327713 AMP327712:AMP327713 AWL327712:AWL327713 BGH327712:BGH327713 BQD327712:BQD327713 BZZ327712:BZZ327713 CJV327712:CJV327713 CTR327712:CTR327713 DDN327712:DDN327713 DNJ327712:DNJ327713 DXF327712:DXF327713 EHB327712:EHB327713 EQX327712:EQX327713 FAT327712:FAT327713 FKP327712:FKP327713 FUL327712:FUL327713 GEH327712:GEH327713 GOD327712:GOD327713 GXZ327712:GXZ327713 HHV327712:HHV327713 HRR327712:HRR327713 IBN327712:IBN327713 ILJ327712:ILJ327713 IVF327712:IVF327713 JFB327712:JFB327713 JOX327712:JOX327713 JYT327712:JYT327713 KIP327712:KIP327713 KSL327712:KSL327713 LCH327712:LCH327713 LMD327712:LMD327713 LVZ327712:LVZ327713 MFV327712:MFV327713 MPR327712:MPR327713 MZN327712:MZN327713 NJJ327712:NJJ327713 NTF327712:NTF327713 ODB327712:ODB327713 OMX327712:OMX327713 OWT327712:OWT327713 PGP327712:PGP327713 PQL327712:PQL327713 QAH327712:QAH327713 QKD327712:QKD327713 QTZ327712:QTZ327713 RDV327712:RDV327713 RNR327712:RNR327713 RXN327712:RXN327713 SHJ327712:SHJ327713 SRF327712:SRF327713 TBB327712:TBB327713 TKX327712:TKX327713 TUT327712:TUT327713 UEP327712:UEP327713 UOL327712:UOL327713 UYH327712:UYH327713 VID327712:VID327713 VRZ327712:VRZ327713 WBV327712:WBV327713 WLR327712:WLR327713 WVN327712:WVN327713 F393248:F393249 JB393248:JB393249 SX393248:SX393249 ACT393248:ACT393249 AMP393248:AMP393249 AWL393248:AWL393249 BGH393248:BGH393249 BQD393248:BQD393249 BZZ393248:BZZ393249 CJV393248:CJV393249 CTR393248:CTR393249 DDN393248:DDN393249 DNJ393248:DNJ393249 DXF393248:DXF393249 EHB393248:EHB393249 EQX393248:EQX393249 FAT393248:FAT393249 FKP393248:FKP393249 FUL393248:FUL393249 GEH393248:GEH393249 GOD393248:GOD393249 GXZ393248:GXZ393249 HHV393248:HHV393249 HRR393248:HRR393249 IBN393248:IBN393249 ILJ393248:ILJ393249 IVF393248:IVF393249 JFB393248:JFB393249 JOX393248:JOX393249 JYT393248:JYT393249 KIP393248:KIP393249 KSL393248:KSL393249 LCH393248:LCH393249 LMD393248:LMD393249 LVZ393248:LVZ393249 MFV393248:MFV393249 MPR393248:MPR393249 MZN393248:MZN393249 NJJ393248:NJJ393249 NTF393248:NTF393249 ODB393248:ODB393249 OMX393248:OMX393249 OWT393248:OWT393249 PGP393248:PGP393249 PQL393248:PQL393249 QAH393248:QAH393249 QKD393248:QKD393249 QTZ393248:QTZ393249 RDV393248:RDV393249 RNR393248:RNR393249 RXN393248:RXN393249 SHJ393248:SHJ393249 SRF393248:SRF393249 TBB393248:TBB393249 TKX393248:TKX393249 TUT393248:TUT393249 UEP393248:UEP393249 UOL393248:UOL393249 UYH393248:UYH393249 VID393248:VID393249 VRZ393248:VRZ393249 WBV393248:WBV393249 WLR393248:WLR393249 WVN393248:WVN393249 F458784:F458785 JB458784:JB458785 SX458784:SX458785 ACT458784:ACT458785 AMP458784:AMP458785 AWL458784:AWL458785 BGH458784:BGH458785 BQD458784:BQD458785 BZZ458784:BZZ458785 CJV458784:CJV458785 CTR458784:CTR458785 DDN458784:DDN458785 DNJ458784:DNJ458785 DXF458784:DXF458785 EHB458784:EHB458785 EQX458784:EQX458785 FAT458784:FAT458785 FKP458784:FKP458785 FUL458784:FUL458785 GEH458784:GEH458785 GOD458784:GOD458785 GXZ458784:GXZ458785 HHV458784:HHV458785 HRR458784:HRR458785 IBN458784:IBN458785 ILJ458784:ILJ458785 IVF458784:IVF458785 JFB458784:JFB458785 JOX458784:JOX458785 JYT458784:JYT458785 KIP458784:KIP458785 KSL458784:KSL458785 LCH458784:LCH458785 LMD458784:LMD458785 LVZ458784:LVZ458785 MFV458784:MFV458785 MPR458784:MPR458785 MZN458784:MZN458785 NJJ458784:NJJ458785 NTF458784:NTF458785 ODB458784:ODB458785 OMX458784:OMX458785 OWT458784:OWT458785 PGP458784:PGP458785 PQL458784:PQL458785 QAH458784:QAH458785 QKD458784:QKD458785 QTZ458784:QTZ458785 RDV458784:RDV458785 RNR458784:RNR458785 RXN458784:RXN458785 SHJ458784:SHJ458785 SRF458784:SRF458785 TBB458784:TBB458785 TKX458784:TKX458785 TUT458784:TUT458785 UEP458784:UEP458785 UOL458784:UOL458785 UYH458784:UYH458785 VID458784:VID458785 VRZ458784:VRZ458785 WBV458784:WBV458785 WLR458784:WLR458785 WVN458784:WVN458785 F524320:F524321 JB524320:JB524321 SX524320:SX524321 ACT524320:ACT524321 AMP524320:AMP524321 AWL524320:AWL524321 BGH524320:BGH524321 BQD524320:BQD524321 BZZ524320:BZZ524321 CJV524320:CJV524321 CTR524320:CTR524321 DDN524320:DDN524321 DNJ524320:DNJ524321 DXF524320:DXF524321 EHB524320:EHB524321 EQX524320:EQX524321 FAT524320:FAT524321 FKP524320:FKP524321 FUL524320:FUL524321 GEH524320:GEH524321 GOD524320:GOD524321 GXZ524320:GXZ524321 HHV524320:HHV524321 HRR524320:HRR524321 IBN524320:IBN524321 ILJ524320:ILJ524321 IVF524320:IVF524321 JFB524320:JFB524321 JOX524320:JOX524321 JYT524320:JYT524321 KIP524320:KIP524321 KSL524320:KSL524321 LCH524320:LCH524321 LMD524320:LMD524321 LVZ524320:LVZ524321 MFV524320:MFV524321 MPR524320:MPR524321 MZN524320:MZN524321 NJJ524320:NJJ524321 NTF524320:NTF524321 ODB524320:ODB524321 OMX524320:OMX524321 OWT524320:OWT524321 PGP524320:PGP524321 PQL524320:PQL524321 QAH524320:QAH524321 QKD524320:QKD524321 QTZ524320:QTZ524321 RDV524320:RDV524321 RNR524320:RNR524321 RXN524320:RXN524321 SHJ524320:SHJ524321 SRF524320:SRF524321 TBB524320:TBB524321 TKX524320:TKX524321 TUT524320:TUT524321 UEP524320:UEP524321 UOL524320:UOL524321 UYH524320:UYH524321 VID524320:VID524321 VRZ524320:VRZ524321 WBV524320:WBV524321 WLR524320:WLR524321 WVN524320:WVN524321 F589856:F589857 JB589856:JB589857 SX589856:SX589857 ACT589856:ACT589857 AMP589856:AMP589857 AWL589856:AWL589857 BGH589856:BGH589857 BQD589856:BQD589857 BZZ589856:BZZ589857 CJV589856:CJV589857 CTR589856:CTR589857 DDN589856:DDN589857 DNJ589856:DNJ589857 DXF589856:DXF589857 EHB589856:EHB589857 EQX589856:EQX589857 FAT589856:FAT589857 FKP589856:FKP589857 FUL589856:FUL589857 GEH589856:GEH589857 GOD589856:GOD589857 GXZ589856:GXZ589857 HHV589856:HHV589857 HRR589856:HRR589857 IBN589856:IBN589857 ILJ589856:ILJ589857 IVF589856:IVF589857 JFB589856:JFB589857 JOX589856:JOX589857 JYT589856:JYT589857 KIP589856:KIP589857 KSL589856:KSL589857 LCH589856:LCH589857 LMD589856:LMD589857 LVZ589856:LVZ589857 MFV589856:MFV589857 MPR589856:MPR589857 MZN589856:MZN589857 NJJ589856:NJJ589857 NTF589856:NTF589857 ODB589856:ODB589857 OMX589856:OMX589857 OWT589856:OWT589857 PGP589856:PGP589857 PQL589856:PQL589857 QAH589856:QAH589857 QKD589856:QKD589857 QTZ589856:QTZ589857 RDV589856:RDV589857 RNR589856:RNR589857 RXN589856:RXN589857 SHJ589856:SHJ589857 SRF589856:SRF589857 TBB589856:TBB589857 TKX589856:TKX589857 TUT589856:TUT589857 UEP589856:UEP589857 UOL589856:UOL589857 UYH589856:UYH589857 VID589856:VID589857 VRZ589856:VRZ589857 WBV589856:WBV589857 WLR589856:WLR589857 WVN589856:WVN589857 F655392:F655393 JB655392:JB655393 SX655392:SX655393 ACT655392:ACT655393 AMP655392:AMP655393 AWL655392:AWL655393 BGH655392:BGH655393 BQD655392:BQD655393 BZZ655392:BZZ655393 CJV655392:CJV655393 CTR655392:CTR655393 DDN655392:DDN655393 DNJ655392:DNJ655393 DXF655392:DXF655393 EHB655392:EHB655393 EQX655392:EQX655393 FAT655392:FAT655393 FKP655392:FKP655393 FUL655392:FUL655393 GEH655392:GEH655393 GOD655392:GOD655393 GXZ655392:GXZ655393 HHV655392:HHV655393 HRR655392:HRR655393 IBN655392:IBN655393 ILJ655392:ILJ655393 IVF655392:IVF655393 JFB655392:JFB655393 JOX655392:JOX655393 JYT655392:JYT655393 KIP655392:KIP655393 KSL655392:KSL655393 LCH655392:LCH655393 LMD655392:LMD655393 LVZ655392:LVZ655393 MFV655392:MFV655393 MPR655392:MPR655393 MZN655392:MZN655393 NJJ655392:NJJ655393 NTF655392:NTF655393 ODB655392:ODB655393 OMX655392:OMX655393 OWT655392:OWT655393 PGP655392:PGP655393 PQL655392:PQL655393 QAH655392:QAH655393 QKD655392:QKD655393 QTZ655392:QTZ655393 RDV655392:RDV655393 RNR655392:RNR655393 RXN655392:RXN655393 SHJ655392:SHJ655393 SRF655392:SRF655393 TBB655392:TBB655393 TKX655392:TKX655393 TUT655392:TUT655393 UEP655392:UEP655393 UOL655392:UOL655393 UYH655392:UYH655393 VID655392:VID655393 VRZ655392:VRZ655393 WBV655392:WBV655393 WLR655392:WLR655393 WVN655392:WVN655393 F720928:F720929 JB720928:JB720929 SX720928:SX720929 ACT720928:ACT720929 AMP720928:AMP720929 AWL720928:AWL720929 BGH720928:BGH720929 BQD720928:BQD720929 BZZ720928:BZZ720929 CJV720928:CJV720929 CTR720928:CTR720929 DDN720928:DDN720929 DNJ720928:DNJ720929 DXF720928:DXF720929 EHB720928:EHB720929 EQX720928:EQX720929 FAT720928:FAT720929 FKP720928:FKP720929 FUL720928:FUL720929 GEH720928:GEH720929 GOD720928:GOD720929 GXZ720928:GXZ720929 HHV720928:HHV720929 HRR720928:HRR720929 IBN720928:IBN720929 ILJ720928:ILJ720929 IVF720928:IVF720929 JFB720928:JFB720929 JOX720928:JOX720929 JYT720928:JYT720929 KIP720928:KIP720929 KSL720928:KSL720929 LCH720928:LCH720929 LMD720928:LMD720929 LVZ720928:LVZ720929 MFV720928:MFV720929 MPR720928:MPR720929 MZN720928:MZN720929 NJJ720928:NJJ720929 NTF720928:NTF720929 ODB720928:ODB720929 OMX720928:OMX720929 OWT720928:OWT720929 PGP720928:PGP720929 PQL720928:PQL720929 QAH720928:QAH720929 QKD720928:QKD720929 QTZ720928:QTZ720929 RDV720928:RDV720929 RNR720928:RNR720929 RXN720928:RXN720929 SHJ720928:SHJ720929 SRF720928:SRF720929 TBB720928:TBB720929 TKX720928:TKX720929 TUT720928:TUT720929 UEP720928:UEP720929 UOL720928:UOL720929 UYH720928:UYH720929 VID720928:VID720929 VRZ720928:VRZ720929 WBV720928:WBV720929 WLR720928:WLR720929 WVN720928:WVN720929 F786464:F786465 JB786464:JB786465 SX786464:SX786465 ACT786464:ACT786465 AMP786464:AMP786465 AWL786464:AWL786465 BGH786464:BGH786465 BQD786464:BQD786465 BZZ786464:BZZ786465 CJV786464:CJV786465 CTR786464:CTR786465 DDN786464:DDN786465 DNJ786464:DNJ786465 DXF786464:DXF786465 EHB786464:EHB786465 EQX786464:EQX786465 FAT786464:FAT786465 FKP786464:FKP786465 FUL786464:FUL786465 GEH786464:GEH786465 GOD786464:GOD786465 GXZ786464:GXZ786465 HHV786464:HHV786465 HRR786464:HRR786465 IBN786464:IBN786465 ILJ786464:ILJ786465 IVF786464:IVF786465 JFB786464:JFB786465 JOX786464:JOX786465 JYT786464:JYT786465 KIP786464:KIP786465 KSL786464:KSL786465 LCH786464:LCH786465 LMD786464:LMD786465 LVZ786464:LVZ786465 MFV786464:MFV786465 MPR786464:MPR786465 MZN786464:MZN786465 NJJ786464:NJJ786465 NTF786464:NTF786465 ODB786464:ODB786465 OMX786464:OMX786465 OWT786464:OWT786465 PGP786464:PGP786465 PQL786464:PQL786465 QAH786464:QAH786465 QKD786464:QKD786465 QTZ786464:QTZ786465 RDV786464:RDV786465 RNR786464:RNR786465 RXN786464:RXN786465 SHJ786464:SHJ786465 SRF786464:SRF786465 TBB786464:TBB786465 TKX786464:TKX786465 TUT786464:TUT786465 UEP786464:UEP786465 UOL786464:UOL786465 UYH786464:UYH786465 VID786464:VID786465 VRZ786464:VRZ786465 WBV786464:WBV786465 WLR786464:WLR786465 WVN786464:WVN786465 F852000:F852001 JB852000:JB852001 SX852000:SX852001 ACT852000:ACT852001 AMP852000:AMP852001 AWL852000:AWL852001 BGH852000:BGH852001 BQD852000:BQD852001 BZZ852000:BZZ852001 CJV852000:CJV852001 CTR852000:CTR852001 DDN852000:DDN852001 DNJ852000:DNJ852001 DXF852000:DXF852001 EHB852000:EHB852001 EQX852000:EQX852001 FAT852000:FAT852001 FKP852000:FKP852001 FUL852000:FUL852001 GEH852000:GEH852001 GOD852000:GOD852001 GXZ852000:GXZ852001 HHV852000:HHV852001 HRR852000:HRR852001 IBN852000:IBN852001 ILJ852000:ILJ852001 IVF852000:IVF852001 JFB852000:JFB852001 JOX852000:JOX852001 JYT852000:JYT852001 KIP852000:KIP852001 KSL852000:KSL852001 LCH852000:LCH852001 LMD852000:LMD852001 LVZ852000:LVZ852001 MFV852000:MFV852001 MPR852000:MPR852001 MZN852000:MZN852001 NJJ852000:NJJ852001 NTF852000:NTF852001 ODB852000:ODB852001 OMX852000:OMX852001 OWT852000:OWT852001 PGP852000:PGP852001 PQL852000:PQL852001 QAH852000:QAH852001 QKD852000:QKD852001 QTZ852000:QTZ852001 RDV852000:RDV852001 RNR852000:RNR852001 RXN852000:RXN852001 SHJ852000:SHJ852001 SRF852000:SRF852001 TBB852000:TBB852001 TKX852000:TKX852001 TUT852000:TUT852001 UEP852000:UEP852001 UOL852000:UOL852001 UYH852000:UYH852001 VID852000:VID852001 VRZ852000:VRZ852001 WBV852000:WBV852001 WLR852000:WLR852001 WVN852000:WVN852001 F917536:F917537 JB917536:JB917537 SX917536:SX917537 ACT917536:ACT917537 AMP917536:AMP917537 AWL917536:AWL917537 BGH917536:BGH917537 BQD917536:BQD917537 BZZ917536:BZZ917537 CJV917536:CJV917537 CTR917536:CTR917537 DDN917536:DDN917537 DNJ917536:DNJ917537 DXF917536:DXF917537 EHB917536:EHB917537 EQX917536:EQX917537 FAT917536:FAT917537 FKP917536:FKP917537 FUL917536:FUL917537 GEH917536:GEH917537 GOD917536:GOD917537 GXZ917536:GXZ917537 HHV917536:HHV917537 HRR917536:HRR917537 IBN917536:IBN917537 ILJ917536:ILJ917537 IVF917536:IVF917537 JFB917536:JFB917537 JOX917536:JOX917537 JYT917536:JYT917537 KIP917536:KIP917537 KSL917536:KSL917537 LCH917536:LCH917537 LMD917536:LMD917537 LVZ917536:LVZ917537 MFV917536:MFV917537 MPR917536:MPR917537 MZN917536:MZN917537 NJJ917536:NJJ917537 NTF917536:NTF917537 ODB917536:ODB917537 OMX917536:OMX917537 OWT917536:OWT917537 PGP917536:PGP917537 PQL917536:PQL917537 QAH917536:QAH917537 QKD917536:QKD917537 QTZ917536:QTZ917537 RDV917536:RDV917537 RNR917536:RNR917537 RXN917536:RXN917537 SHJ917536:SHJ917537 SRF917536:SRF917537 TBB917536:TBB917537 TKX917536:TKX917537 TUT917536:TUT917537 UEP917536:UEP917537 UOL917536:UOL917537 UYH917536:UYH917537 VID917536:VID917537 VRZ917536:VRZ917537 WBV917536:WBV917537 WLR917536:WLR917537 WVN917536:WVN917537 F983072:F983073 JB983072:JB983073 SX983072:SX983073 ACT983072:ACT983073 AMP983072:AMP983073 AWL983072:AWL983073 BGH983072:BGH983073 BQD983072:BQD983073 BZZ983072:BZZ983073 CJV983072:CJV983073 CTR983072:CTR983073 DDN983072:DDN983073 DNJ983072:DNJ983073 DXF983072:DXF983073 EHB983072:EHB983073 EQX983072:EQX983073 FAT983072:FAT983073 FKP983072:FKP983073 FUL983072:FUL983073 GEH983072:GEH983073 GOD983072:GOD983073 GXZ983072:GXZ983073 HHV983072:HHV983073 HRR983072:HRR983073 IBN983072:IBN983073 ILJ983072:ILJ983073 IVF983072:IVF983073 JFB983072:JFB983073 JOX983072:JOX983073 JYT983072:JYT983073 KIP983072:KIP983073 KSL983072:KSL983073 LCH983072:LCH983073 LMD983072:LMD983073 LVZ983072:LVZ983073 MFV983072:MFV983073 MPR983072:MPR983073 MZN983072:MZN983073 NJJ983072:NJJ983073 NTF983072:NTF983073 ODB983072:ODB983073 OMX983072:OMX983073 OWT983072:OWT983073 PGP983072:PGP983073 PQL983072:PQL983073 QAH983072:QAH983073 QKD983072:QKD983073 QTZ983072:QTZ983073 RDV983072:RDV983073 RNR983072:RNR983073 RXN983072:RXN983073 SHJ983072:SHJ983073 SRF983072:SRF983073 TBB983072:TBB983073 TKX983072:TKX983073 TUT983072:TUT983073 UEP983072:UEP983073 UOL983072:UOL983073 UYH983072:UYH983073 VID983072:VID983073 VRZ983072:VRZ983073 WBV983072:WBV983073 WLR983072:WLR983073 WVN983072:WVN983073"/>
    <dataValidation allowBlank="1" showInputMessage="1" showErrorMessage="1" prompt="Leitos livres UTI região serra na data." sqref="D32:D33 IU32:IU33 SQ32:SQ33 ACM32:ACM33 AMI32:AMI33 AWE32:AWE33 BGA32:BGA33 BPW32:BPW33 BZS32:BZS33 CJO32:CJO33 CTK32:CTK33 DDG32:DDG33 DNC32:DNC33 DWY32:DWY33 EGU32:EGU33 EQQ32:EQQ33 FAM32:FAM33 FKI32:FKI33 FUE32:FUE33 GEA32:GEA33 GNW32:GNW33 GXS32:GXS33 HHO32:HHO33 HRK32:HRK33 IBG32:IBG33 ILC32:ILC33 IUY32:IUY33 JEU32:JEU33 JOQ32:JOQ33 JYM32:JYM33 KII32:KII33 KSE32:KSE33 LCA32:LCA33 LLW32:LLW33 LVS32:LVS33 MFO32:MFO33 MPK32:MPK33 MZG32:MZG33 NJC32:NJC33 NSY32:NSY33 OCU32:OCU33 OMQ32:OMQ33 OWM32:OWM33 PGI32:PGI33 PQE32:PQE33 QAA32:QAA33 QJW32:QJW33 QTS32:QTS33 RDO32:RDO33 RNK32:RNK33 RXG32:RXG33 SHC32:SHC33 SQY32:SQY33 TAU32:TAU33 TKQ32:TKQ33 TUM32:TUM33 UEI32:UEI33 UOE32:UOE33 UYA32:UYA33 VHW32:VHW33 VRS32:VRS33 WBO32:WBO33 WLK32:WLK33 WVG32:WVG33 D65568:D65569 IZ65568:IZ65569 SV65568:SV65569 ACR65568:ACR65569 AMN65568:AMN65569 AWJ65568:AWJ65569 BGF65568:BGF65569 BQB65568:BQB65569 BZX65568:BZX65569 CJT65568:CJT65569 CTP65568:CTP65569 DDL65568:DDL65569 DNH65568:DNH65569 DXD65568:DXD65569 EGZ65568:EGZ65569 EQV65568:EQV65569 FAR65568:FAR65569 FKN65568:FKN65569 FUJ65568:FUJ65569 GEF65568:GEF65569 GOB65568:GOB65569 GXX65568:GXX65569 HHT65568:HHT65569 HRP65568:HRP65569 IBL65568:IBL65569 ILH65568:ILH65569 IVD65568:IVD65569 JEZ65568:JEZ65569 JOV65568:JOV65569 JYR65568:JYR65569 KIN65568:KIN65569 KSJ65568:KSJ65569 LCF65568:LCF65569 LMB65568:LMB65569 LVX65568:LVX65569 MFT65568:MFT65569 MPP65568:MPP65569 MZL65568:MZL65569 NJH65568:NJH65569 NTD65568:NTD65569 OCZ65568:OCZ65569 OMV65568:OMV65569 OWR65568:OWR65569 PGN65568:PGN65569 PQJ65568:PQJ65569 QAF65568:QAF65569 QKB65568:QKB65569 QTX65568:QTX65569 RDT65568:RDT65569 RNP65568:RNP65569 RXL65568:RXL65569 SHH65568:SHH65569 SRD65568:SRD65569 TAZ65568:TAZ65569 TKV65568:TKV65569 TUR65568:TUR65569 UEN65568:UEN65569 UOJ65568:UOJ65569 UYF65568:UYF65569 VIB65568:VIB65569 VRX65568:VRX65569 WBT65568:WBT65569 WLP65568:WLP65569 WVL65568:WVL65569 D131104:D131105 IZ131104:IZ131105 SV131104:SV131105 ACR131104:ACR131105 AMN131104:AMN131105 AWJ131104:AWJ131105 BGF131104:BGF131105 BQB131104:BQB131105 BZX131104:BZX131105 CJT131104:CJT131105 CTP131104:CTP131105 DDL131104:DDL131105 DNH131104:DNH131105 DXD131104:DXD131105 EGZ131104:EGZ131105 EQV131104:EQV131105 FAR131104:FAR131105 FKN131104:FKN131105 FUJ131104:FUJ131105 GEF131104:GEF131105 GOB131104:GOB131105 GXX131104:GXX131105 HHT131104:HHT131105 HRP131104:HRP131105 IBL131104:IBL131105 ILH131104:ILH131105 IVD131104:IVD131105 JEZ131104:JEZ131105 JOV131104:JOV131105 JYR131104:JYR131105 KIN131104:KIN131105 KSJ131104:KSJ131105 LCF131104:LCF131105 LMB131104:LMB131105 LVX131104:LVX131105 MFT131104:MFT131105 MPP131104:MPP131105 MZL131104:MZL131105 NJH131104:NJH131105 NTD131104:NTD131105 OCZ131104:OCZ131105 OMV131104:OMV131105 OWR131104:OWR131105 PGN131104:PGN131105 PQJ131104:PQJ131105 QAF131104:QAF131105 QKB131104:QKB131105 QTX131104:QTX131105 RDT131104:RDT131105 RNP131104:RNP131105 RXL131104:RXL131105 SHH131104:SHH131105 SRD131104:SRD131105 TAZ131104:TAZ131105 TKV131104:TKV131105 TUR131104:TUR131105 UEN131104:UEN131105 UOJ131104:UOJ131105 UYF131104:UYF131105 VIB131104:VIB131105 VRX131104:VRX131105 WBT131104:WBT131105 WLP131104:WLP131105 WVL131104:WVL131105 D196640:D196641 IZ196640:IZ196641 SV196640:SV196641 ACR196640:ACR196641 AMN196640:AMN196641 AWJ196640:AWJ196641 BGF196640:BGF196641 BQB196640:BQB196641 BZX196640:BZX196641 CJT196640:CJT196641 CTP196640:CTP196641 DDL196640:DDL196641 DNH196640:DNH196641 DXD196640:DXD196641 EGZ196640:EGZ196641 EQV196640:EQV196641 FAR196640:FAR196641 FKN196640:FKN196641 FUJ196640:FUJ196641 GEF196640:GEF196641 GOB196640:GOB196641 GXX196640:GXX196641 HHT196640:HHT196641 HRP196640:HRP196641 IBL196640:IBL196641 ILH196640:ILH196641 IVD196640:IVD196641 JEZ196640:JEZ196641 JOV196640:JOV196641 JYR196640:JYR196641 KIN196640:KIN196641 KSJ196640:KSJ196641 LCF196640:LCF196641 LMB196640:LMB196641 LVX196640:LVX196641 MFT196640:MFT196641 MPP196640:MPP196641 MZL196640:MZL196641 NJH196640:NJH196641 NTD196640:NTD196641 OCZ196640:OCZ196641 OMV196640:OMV196641 OWR196640:OWR196641 PGN196640:PGN196641 PQJ196640:PQJ196641 QAF196640:QAF196641 QKB196640:QKB196641 QTX196640:QTX196641 RDT196640:RDT196641 RNP196640:RNP196641 RXL196640:RXL196641 SHH196640:SHH196641 SRD196640:SRD196641 TAZ196640:TAZ196641 TKV196640:TKV196641 TUR196640:TUR196641 UEN196640:UEN196641 UOJ196640:UOJ196641 UYF196640:UYF196641 VIB196640:VIB196641 VRX196640:VRX196641 WBT196640:WBT196641 WLP196640:WLP196641 WVL196640:WVL196641 D262176:D262177 IZ262176:IZ262177 SV262176:SV262177 ACR262176:ACR262177 AMN262176:AMN262177 AWJ262176:AWJ262177 BGF262176:BGF262177 BQB262176:BQB262177 BZX262176:BZX262177 CJT262176:CJT262177 CTP262176:CTP262177 DDL262176:DDL262177 DNH262176:DNH262177 DXD262176:DXD262177 EGZ262176:EGZ262177 EQV262176:EQV262177 FAR262176:FAR262177 FKN262176:FKN262177 FUJ262176:FUJ262177 GEF262176:GEF262177 GOB262176:GOB262177 GXX262176:GXX262177 HHT262176:HHT262177 HRP262176:HRP262177 IBL262176:IBL262177 ILH262176:ILH262177 IVD262176:IVD262177 JEZ262176:JEZ262177 JOV262176:JOV262177 JYR262176:JYR262177 KIN262176:KIN262177 KSJ262176:KSJ262177 LCF262176:LCF262177 LMB262176:LMB262177 LVX262176:LVX262177 MFT262176:MFT262177 MPP262176:MPP262177 MZL262176:MZL262177 NJH262176:NJH262177 NTD262176:NTD262177 OCZ262176:OCZ262177 OMV262176:OMV262177 OWR262176:OWR262177 PGN262176:PGN262177 PQJ262176:PQJ262177 QAF262176:QAF262177 QKB262176:QKB262177 QTX262176:QTX262177 RDT262176:RDT262177 RNP262176:RNP262177 RXL262176:RXL262177 SHH262176:SHH262177 SRD262176:SRD262177 TAZ262176:TAZ262177 TKV262176:TKV262177 TUR262176:TUR262177 UEN262176:UEN262177 UOJ262176:UOJ262177 UYF262176:UYF262177 VIB262176:VIB262177 VRX262176:VRX262177 WBT262176:WBT262177 WLP262176:WLP262177 WVL262176:WVL262177 D327712:D327713 IZ327712:IZ327713 SV327712:SV327713 ACR327712:ACR327713 AMN327712:AMN327713 AWJ327712:AWJ327713 BGF327712:BGF327713 BQB327712:BQB327713 BZX327712:BZX327713 CJT327712:CJT327713 CTP327712:CTP327713 DDL327712:DDL327713 DNH327712:DNH327713 DXD327712:DXD327713 EGZ327712:EGZ327713 EQV327712:EQV327713 FAR327712:FAR327713 FKN327712:FKN327713 FUJ327712:FUJ327713 GEF327712:GEF327713 GOB327712:GOB327713 GXX327712:GXX327713 HHT327712:HHT327713 HRP327712:HRP327713 IBL327712:IBL327713 ILH327712:ILH327713 IVD327712:IVD327713 JEZ327712:JEZ327713 JOV327712:JOV327713 JYR327712:JYR327713 KIN327712:KIN327713 KSJ327712:KSJ327713 LCF327712:LCF327713 LMB327712:LMB327713 LVX327712:LVX327713 MFT327712:MFT327713 MPP327712:MPP327713 MZL327712:MZL327713 NJH327712:NJH327713 NTD327712:NTD327713 OCZ327712:OCZ327713 OMV327712:OMV327713 OWR327712:OWR327713 PGN327712:PGN327713 PQJ327712:PQJ327713 QAF327712:QAF327713 QKB327712:QKB327713 QTX327712:QTX327713 RDT327712:RDT327713 RNP327712:RNP327713 RXL327712:RXL327713 SHH327712:SHH327713 SRD327712:SRD327713 TAZ327712:TAZ327713 TKV327712:TKV327713 TUR327712:TUR327713 UEN327712:UEN327713 UOJ327712:UOJ327713 UYF327712:UYF327713 VIB327712:VIB327713 VRX327712:VRX327713 WBT327712:WBT327713 WLP327712:WLP327713 WVL327712:WVL327713 D393248:D393249 IZ393248:IZ393249 SV393248:SV393249 ACR393248:ACR393249 AMN393248:AMN393249 AWJ393248:AWJ393249 BGF393248:BGF393249 BQB393248:BQB393249 BZX393248:BZX393249 CJT393248:CJT393249 CTP393248:CTP393249 DDL393248:DDL393249 DNH393248:DNH393249 DXD393248:DXD393249 EGZ393248:EGZ393249 EQV393248:EQV393249 FAR393248:FAR393249 FKN393248:FKN393249 FUJ393248:FUJ393249 GEF393248:GEF393249 GOB393248:GOB393249 GXX393248:GXX393249 HHT393248:HHT393249 HRP393248:HRP393249 IBL393248:IBL393249 ILH393248:ILH393249 IVD393248:IVD393249 JEZ393248:JEZ393249 JOV393248:JOV393249 JYR393248:JYR393249 KIN393248:KIN393249 KSJ393248:KSJ393249 LCF393248:LCF393249 LMB393248:LMB393249 LVX393248:LVX393249 MFT393248:MFT393249 MPP393248:MPP393249 MZL393248:MZL393249 NJH393248:NJH393249 NTD393248:NTD393249 OCZ393248:OCZ393249 OMV393248:OMV393249 OWR393248:OWR393249 PGN393248:PGN393249 PQJ393248:PQJ393249 QAF393248:QAF393249 QKB393248:QKB393249 QTX393248:QTX393249 RDT393248:RDT393249 RNP393248:RNP393249 RXL393248:RXL393249 SHH393248:SHH393249 SRD393248:SRD393249 TAZ393248:TAZ393249 TKV393248:TKV393249 TUR393248:TUR393249 UEN393248:UEN393249 UOJ393248:UOJ393249 UYF393248:UYF393249 VIB393248:VIB393249 VRX393248:VRX393249 WBT393248:WBT393249 WLP393248:WLP393249 WVL393248:WVL393249 D458784:D458785 IZ458784:IZ458785 SV458784:SV458785 ACR458784:ACR458785 AMN458784:AMN458785 AWJ458784:AWJ458785 BGF458784:BGF458785 BQB458784:BQB458785 BZX458784:BZX458785 CJT458784:CJT458785 CTP458784:CTP458785 DDL458784:DDL458785 DNH458784:DNH458785 DXD458784:DXD458785 EGZ458784:EGZ458785 EQV458784:EQV458785 FAR458784:FAR458785 FKN458784:FKN458785 FUJ458784:FUJ458785 GEF458784:GEF458785 GOB458784:GOB458785 GXX458784:GXX458785 HHT458784:HHT458785 HRP458784:HRP458785 IBL458784:IBL458785 ILH458784:ILH458785 IVD458784:IVD458785 JEZ458784:JEZ458785 JOV458784:JOV458785 JYR458784:JYR458785 KIN458784:KIN458785 KSJ458784:KSJ458785 LCF458784:LCF458785 LMB458784:LMB458785 LVX458784:LVX458785 MFT458784:MFT458785 MPP458784:MPP458785 MZL458784:MZL458785 NJH458784:NJH458785 NTD458784:NTD458785 OCZ458784:OCZ458785 OMV458784:OMV458785 OWR458784:OWR458785 PGN458784:PGN458785 PQJ458784:PQJ458785 QAF458784:QAF458785 QKB458784:QKB458785 QTX458784:QTX458785 RDT458784:RDT458785 RNP458784:RNP458785 RXL458784:RXL458785 SHH458784:SHH458785 SRD458784:SRD458785 TAZ458784:TAZ458785 TKV458784:TKV458785 TUR458784:TUR458785 UEN458784:UEN458785 UOJ458784:UOJ458785 UYF458784:UYF458785 VIB458784:VIB458785 VRX458784:VRX458785 WBT458784:WBT458785 WLP458784:WLP458785 WVL458784:WVL458785 D524320:D524321 IZ524320:IZ524321 SV524320:SV524321 ACR524320:ACR524321 AMN524320:AMN524321 AWJ524320:AWJ524321 BGF524320:BGF524321 BQB524320:BQB524321 BZX524320:BZX524321 CJT524320:CJT524321 CTP524320:CTP524321 DDL524320:DDL524321 DNH524320:DNH524321 DXD524320:DXD524321 EGZ524320:EGZ524321 EQV524320:EQV524321 FAR524320:FAR524321 FKN524320:FKN524321 FUJ524320:FUJ524321 GEF524320:GEF524321 GOB524320:GOB524321 GXX524320:GXX524321 HHT524320:HHT524321 HRP524320:HRP524321 IBL524320:IBL524321 ILH524320:ILH524321 IVD524320:IVD524321 JEZ524320:JEZ524321 JOV524320:JOV524321 JYR524320:JYR524321 KIN524320:KIN524321 KSJ524320:KSJ524321 LCF524320:LCF524321 LMB524320:LMB524321 LVX524320:LVX524321 MFT524320:MFT524321 MPP524320:MPP524321 MZL524320:MZL524321 NJH524320:NJH524321 NTD524320:NTD524321 OCZ524320:OCZ524321 OMV524320:OMV524321 OWR524320:OWR524321 PGN524320:PGN524321 PQJ524320:PQJ524321 QAF524320:QAF524321 QKB524320:QKB524321 QTX524320:QTX524321 RDT524320:RDT524321 RNP524320:RNP524321 RXL524320:RXL524321 SHH524320:SHH524321 SRD524320:SRD524321 TAZ524320:TAZ524321 TKV524320:TKV524321 TUR524320:TUR524321 UEN524320:UEN524321 UOJ524320:UOJ524321 UYF524320:UYF524321 VIB524320:VIB524321 VRX524320:VRX524321 WBT524320:WBT524321 WLP524320:WLP524321 WVL524320:WVL524321 D589856:D589857 IZ589856:IZ589857 SV589856:SV589857 ACR589856:ACR589857 AMN589856:AMN589857 AWJ589856:AWJ589857 BGF589856:BGF589857 BQB589856:BQB589857 BZX589856:BZX589857 CJT589856:CJT589857 CTP589856:CTP589857 DDL589856:DDL589857 DNH589856:DNH589857 DXD589856:DXD589857 EGZ589856:EGZ589857 EQV589856:EQV589857 FAR589856:FAR589857 FKN589856:FKN589857 FUJ589856:FUJ589857 GEF589856:GEF589857 GOB589856:GOB589857 GXX589856:GXX589857 HHT589856:HHT589857 HRP589856:HRP589857 IBL589856:IBL589857 ILH589856:ILH589857 IVD589856:IVD589857 JEZ589856:JEZ589857 JOV589856:JOV589857 JYR589856:JYR589857 KIN589856:KIN589857 KSJ589856:KSJ589857 LCF589856:LCF589857 LMB589856:LMB589857 LVX589856:LVX589857 MFT589856:MFT589857 MPP589856:MPP589857 MZL589856:MZL589857 NJH589856:NJH589857 NTD589856:NTD589857 OCZ589856:OCZ589857 OMV589856:OMV589857 OWR589856:OWR589857 PGN589856:PGN589857 PQJ589856:PQJ589857 QAF589856:QAF589857 QKB589856:QKB589857 QTX589856:QTX589857 RDT589856:RDT589857 RNP589856:RNP589857 RXL589856:RXL589857 SHH589856:SHH589857 SRD589856:SRD589857 TAZ589856:TAZ589857 TKV589856:TKV589857 TUR589856:TUR589857 UEN589856:UEN589857 UOJ589856:UOJ589857 UYF589856:UYF589857 VIB589856:VIB589857 VRX589856:VRX589857 WBT589856:WBT589857 WLP589856:WLP589857 WVL589856:WVL589857 D655392:D655393 IZ655392:IZ655393 SV655392:SV655393 ACR655392:ACR655393 AMN655392:AMN655393 AWJ655392:AWJ655393 BGF655392:BGF655393 BQB655392:BQB655393 BZX655392:BZX655393 CJT655392:CJT655393 CTP655392:CTP655393 DDL655392:DDL655393 DNH655392:DNH655393 DXD655392:DXD655393 EGZ655392:EGZ655393 EQV655392:EQV655393 FAR655392:FAR655393 FKN655392:FKN655393 FUJ655392:FUJ655393 GEF655392:GEF655393 GOB655392:GOB655393 GXX655392:GXX655393 HHT655392:HHT655393 HRP655392:HRP655393 IBL655392:IBL655393 ILH655392:ILH655393 IVD655392:IVD655393 JEZ655392:JEZ655393 JOV655392:JOV655393 JYR655392:JYR655393 KIN655392:KIN655393 KSJ655392:KSJ655393 LCF655392:LCF655393 LMB655392:LMB655393 LVX655392:LVX655393 MFT655392:MFT655393 MPP655392:MPP655393 MZL655392:MZL655393 NJH655392:NJH655393 NTD655392:NTD655393 OCZ655392:OCZ655393 OMV655392:OMV655393 OWR655392:OWR655393 PGN655392:PGN655393 PQJ655392:PQJ655393 QAF655392:QAF655393 QKB655392:QKB655393 QTX655392:QTX655393 RDT655392:RDT655393 RNP655392:RNP655393 RXL655392:RXL655393 SHH655392:SHH655393 SRD655392:SRD655393 TAZ655392:TAZ655393 TKV655392:TKV655393 TUR655392:TUR655393 UEN655392:UEN655393 UOJ655392:UOJ655393 UYF655392:UYF655393 VIB655392:VIB655393 VRX655392:VRX655393 WBT655392:WBT655393 WLP655392:WLP655393 WVL655392:WVL655393 D720928:D720929 IZ720928:IZ720929 SV720928:SV720929 ACR720928:ACR720929 AMN720928:AMN720929 AWJ720928:AWJ720929 BGF720928:BGF720929 BQB720928:BQB720929 BZX720928:BZX720929 CJT720928:CJT720929 CTP720928:CTP720929 DDL720928:DDL720929 DNH720928:DNH720929 DXD720928:DXD720929 EGZ720928:EGZ720929 EQV720928:EQV720929 FAR720928:FAR720929 FKN720928:FKN720929 FUJ720928:FUJ720929 GEF720928:GEF720929 GOB720928:GOB720929 GXX720928:GXX720929 HHT720928:HHT720929 HRP720928:HRP720929 IBL720928:IBL720929 ILH720928:ILH720929 IVD720928:IVD720929 JEZ720928:JEZ720929 JOV720928:JOV720929 JYR720928:JYR720929 KIN720928:KIN720929 KSJ720928:KSJ720929 LCF720928:LCF720929 LMB720928:LMB720929 LVX720928:LVX720929 MFT720928:MFT720929 MPP720928:MPP720929 MZL720928:MZL720929 NJH720928:NJH720929 NTD720928:NTD720929 OCZ720928:OCZ720929 OMV720928:OMV720929 OWR720928:OWR720929 PGN720928:PGN720929 PQJ720928:PQJ720929 QAF720928:QAF720929 QKB720928:QKB720929 QTX720928:QTX720929 RDT720928:RDT720929 RNP720928:RNP720929 RXL720928:RXL720929 SHH720928:SHH720929 SRD720928:SRD720929 TAZ720928:TAZ720929 TKV720928:TKV720929 TUR720928:TUR720929 UEN720928:UEN720929 UOJ720928:UOJ720929 UYF720928:UYF720929 VIB720928:VIB720929 VRX720928:VRX720929 WBT720928:WBT720929 WLP720928:WLP720929 WVL720928:WVL720929 D786464:D786465 IZ786464:IZ786465 SV786464:SV786465 ACR786464:ACR786465 AMN786464:AMN786465 AWJ786464:AWJ786465 BGF786464:BGF786465 BQB786464:BQB786465 BZX786464:BZX786465 CJT786464:CJT786465 CTP786464:CTP786465 DDL786464:DDL786465 DNH786464:DNH786465 DXD786464:DXD786465 EGZ786464:EGZ786465 EQV786464:EQV786465 FAR786464:FAR786465 FKN786464:FKN786465 FUJ786464:FUJ786465 GEF786464:GEF786465 GOB786464:GOB786465 GXX786464:GXX786465 HHT786464:HHT786465 HRP786464:HRP786465 IBL786464:IBL786465 ILH786464:ILH786465 IVD786464:IVD786465 JEZ786464:JEZ786465 JOV786464:JOV786465 JYR786464:JYR786465 KIN786464:KIN786465 KSJ786464:KSJ786465 LCF786464:LCF786465 LMB786464:LMB786465 LVX786464:LVX786465 MFT786464:MFT786465 MPP786464:MPP786465 MZL786464:MZL786465 NJH786464:NJH786465 NTD786464:NTD786465 OCZ786464:OCZ786465 OMV786464:OMV786465 OWR786464:OWR786465 PGN786464:PGN786465 PQJ786464:PQJ786465 QAF786464:QAF786465 QKB786464:QKB786465 QTX786464:QTX786465 RDT786464:RDT786465 RNP786464:RNP786465 RXL786464:RXL786465 SHH786464:SHH786465 SRD786464:SRD786465 TAZ786464:TAZ786465 TKV786464:TKV786465 TUR786464:TUR786465 UEN786464:UEN786465 UOJ786464:UOJ786465 UYF786464:UYF786465 VIB786464:VIB786465 VRX786464:VRX786465 WBT786464:WBT786465 WLP786464:WLP786465 WVL786464:WVL786465 D852000:D852001 IZ852000:IZ852001 SV852000:SV852001 ACR852000:ACR852001 AMN852000:AMN852001 AWJ852000:AWJ852001 BGF852000:BGF852001 BQB852000:BQB852001 BZX852000:BZX852001 CJT852000:CJT852001 CTP852000:CTP852001 DDL852000:DDL852001 DNH852000:DNH852001 DXD852000:DXD852001 EGZ852000:EGZ852001 EQV852000:EQV852001 FAR852000:FAR852001 FKN852000:FKN852001 FUJ852000:FUJ852001 GEF852000:GEF852001 GOB852000:GOB852001 GXX852000:GXX852001 HHT852000:HHT852001 HRP852000:HRP852001 IBL852000:IBL852001 ILH852000:ILH852001 IVD852000:IVD852001 JEZ852000:JEZ852001 JOV852000:JOV852001 JYR852000:JYR852001 KIN852000:KIN852001 KSJ852000:KSJ852001 LCF852000:LCF852001 LMB852000:LMB852001 LVX852000:LVX852001 MFT852000:MFT852001 MPP852000:MPP852001 MZL852000:MZL852001 NJH852000:NJH852001 NTD852000:NTD852001 OCZ852000:OCZ852001 OMV852000:OMV852001 OWR852000:OWR852001 PGN852000:PGN852001 PQJ852000:PQJ852001 QAF852000:QAF852001 QKB852000:QKB852001 QTX852000:QTX852001 RDT852000:RDT852001 RNP852000:RNP852001 RXL852000:RXL852001 SHH852000:SHH852001 SRD852000:SRD852001 TAZ852000:TAZ852001 TKV852000:TKV852001 TUR852000:TUR852001 UEN852000:UEN852001 UOJ852000:UOJ852001 UYF852000:UYF852001 VIB852000:VIB852001 VRX852000:VRX852001 WBT852000:WBT852001 WLP852000:WLP852001 WVL852000:WVL852001 D917536:D917537 IZ917536:IZ917537 SV917536:SV917537 ACR917536:ACR917537 AMN917536:AMN917537 AWJ917536:AWJ917537 BGF917536:BGF917537 BQB917536:BQB917537 BZX917536:BZX917537 CJT917536:CJT917537 CTP917536:CTP917537 DDL917536:DDL917537 DNH917536:DNH917537 DXD917536:DXD917537 EGZ917536:EGZ917537 EQV917536:EQV917537 FAR917536:FAR917537 FKN917536:FKN917537 FUJ917536:FUJ917537 GEF917536:GEF917537 GOB917536:GOB917537 GXX917536:GXX917537 HHT917536:HHT917537 HRP917536:HRP917537 IBL917536:IBL917537 ILH917536:ILH917537 IVD917536:IVD917537 JEZ917536:JEZ917537 JOV917536:JOV917537 JYR917536:JYR917537 KIN917536:KIN917537 KSJ917536:KSJ917537 LCF917536:LCF917537 LMB917536:LMB917537 LVX917536:LVX917537 MFT917536:MFT917537 MPP917536:MPP917537 MZL917536:MZL917537 NJH917536:NJH917537 NTD917536:NTD917537 OCZ917536:OCZ917537 OMV917536:OMV917537 OWR917536:OWR917537 PGN917536:PGN917537 PQJ917536:PQJ917537 QAF917536:QAF917537 QKB917536:QKB917537 QTX917536:QTX917537 RDT917536:RDT917537 RNP917536:RNP917537 RXL917536:RXL917537 SHH917536:SHH917537 SRD917536:SRD917537 TAZ917536:TAZ917537 TKV917536:TKV917537 TUR917536:TUR917537 UEN917536:UEN917537 UOJ917536:UOJ917537 UYF917536:UYF917537 VIB917536:VIB917537 VRX917536:VRX917537 WBT917536:WBT917537 WLP917536:WLP917537 WVL917536:WVL917537 D983072:D983073 IZ983072:IZ983073 SV983072:SV983073 ACR983072:ACR983073 AMN983072:AMN983073 AWJ983072:AWJ983073 BGF983072:BGF983073 BQB983072:BQB983073 BZX983072:BZX983073 CJT983072:CJT983073 CTP983072:CTP983073 DDL983072:DDL983073 DNH983072:DNH983073 DXD983072:DXD983073 EGZ983072:EGZ983073 EQV983072:EQV983073 FAR983072:FAR983073 FKN983072:FKN983073 FUJ983072:FUJ983073 GEF983072:GEF983073 GOB983072:GOB983073 GXX983072:GXX983073 HHT983072:HHT983073 HRP983072:HRP983073 IBL983072:IBL983073 ILH983072:ILH983073 IVD983072:IVD983073 JEZ983072:JEZ983073 JOV983072:JOV983073 JYR983072:JYR983073 KIN983072:KIN983073 KSJ983072:KSJ983073 LCF983072:LCF983073 LMB983072:LMB983073 LVX983072:LVX983073 MFT983072:MFT983073 MPP983072:MPP983073 MZL983072:MZL983073 NJH983072:NJH983073 NTD983072:NTD983073 OCZ983072:OCZ983073 OMV983072:OMV983073 OWR983072:OWR983073 PGN983072:PGN983073 PQJ983072:PQJ983073 QAF983072:QAF983073 QKB983072:QKB983073 QTX983072:QTX983073 RDT983072:RDT983073 RNP983072:RNP983073 RXL983072:RXL983073 SHH983072:SHH983073 SRD983072:SRD983073 TAZ983072:TAZ983073 TKV983072:TKV983073 TUR983072:TUR983073 UEN983072:UEN983073 UOJ983072:UOJ983073 UYF983072:UYF983073 VIB983072:VIB983073 VRX983072:VRX983073 WBT983072:WBT983073 WLP983072:WLP983073 WVL983072:WVL983073"/>
    <dataValidation allowBlank="1" showInputMessage="1" showErrorMessage="1" prompt="Total Curados últimos 50 dias."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ataValidation allowBlank="1" showInputMessage="1" showErrorMessage="1" prompt="Casos Ativos!"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ataValidation allowBlank="1" showInputMessage="1" showErrorMessage="1" prompt="Pacientes internados CONFIRMADOS em leitos UTI no último dia do período!" sqref="WVR983049:WVR983050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J65545:J65546 JF65545:JF65546 TB65545:TB65546 ACX65545:ACX65546 AMT65545:AMT65546 AWP65545:AWP65546 BGL65545:BGL65546 BQH65545:BQH65546 CAD65545:CAD65546 CJZ65545:CJZ65546 CTV65545:CTV65546 DDR65545:DDR65546 DNN65545:DNN65546 DXJ65545:DXJ65546 EHF65545:EHF65546 ERB65545:ERB65546 FAX65545:FAX65546 FKT65545:FKT65546 FUP65545:FUP65546 GEL65545:GEL65546 GOH65545:GOH65546 GYD65545:GYD65546 HHZ65545:HHZ65546 HRV65545:HRV65546 IBR65545:IBR65546 ILN65545:ILN65546 IVJ65545:IVJ65546 JFF65545:JFF65546 JPB65545:JPB65546 JYX65545:JYX65546 KIT65545:KIT65546 KSP65545:KSP65546 LCL65545:LCL65546 LMH65545:LMH65546 LWD65545:LWD65546 MFZ65545:MFZ65546 MPV65545:MPV65546 MZR65545:MZR65546 NJN65545:NJN65546 NTJ65545:NTJ65546 ODF65545:ODF65546 ONB65545:ONB65546 OWX65545:OWX65546 PGT65545:PGT65546 PQP65545:PQP65546 QAL65545:QAL65546 QKH65545:QKH65546 QUD65545:QUD65546 RDZ65545:RDZ65546 RNV65545:RNV65546 RXR65545:RXR65546 SHN65545:SHN65546 SRJ65545:SRJ65546 TBF65545:TBF65546 TLB65545:TLB65546 TUX65545:TUX65546 UET65545:UET65546 UOP65545:UOP65546 UYL65545:UYL65546 VIH65545:VIH65546 VSD65545:VSD65546 WBZ65545:WBZ65546 WLV65545:WLV65546 WVR65545:WVR65546 J131081:J131082 JF131081:JF131082 TB131081:TB131082 ACX131081:ACX131082 AMT131081:AMT131082 AWP131081:AWP131082 BGL131081:BGL131082 BQH131081:BQH131082 CAD131081:CAD131082 CJZ131081:CJZ131082 CTV131081:CTV131082 DDR131081:DDR131082 DNN131081:DNN131082 DXJ131081:DXJ131082 EHF131081:EHF131082 ERB131081:ERB131082 FAX131081:FAX131082 FKT131081:FKT131082 FUP131081:FUP131082 GEL131081:GEL131082 GOH131081:GOH131082 GYD131081:GYD131082 HHZ131081:HHZ131082 HRV131081:HRV131082 IBR131081:IBR131082 ILN131081:ILN131082 IVJ131081:IVJ131082 JFF131081:JFF131082 JPB131081:JPB131082 JYX131081:JYX131082 KIT131081:KIT131082 KSP131081:KSP131082 LCL131081:LCL131082 LMH131081:LMH131082 LWD131081:LWD131082 MFZ131081:MFZ131082 MPV131081:MPV131082 MZR131081:MZR131082 NJN131081:NJN131082 NTJ131081:NTJ131082 ODF131081:ODF131082 ONB131081:ONB131082 OWX131081:OWX131082 PGT131081:PGT131082 PQP131081:PQP131082 QAL131081:QAL131082 QKH131081:QKH131082 QUD131081:QUD131082 RDZ131081:RDZ131082 RNV131081:RNV131082 RXR131081:RXR131082 SHN131081:SHN131082 SRJ131081:SRJ131082 TBF131081:TBF131082 TLB131081:TLB131082 TUX131081:TUX131082 UET131081:UET131082 UOP131081:UOP131082 UYL131081:UYL131082 VIH131081:VIH131082 VSD131081:VSD131082 WBZ131081:WBZ131082 WLV131081:WLV131082 WVR131081:WVR131082 J196617:J196618 JF196617:JF196618 TB196617:TB196618 ACX196617:ACX196618 AMT196617:AMT196618 AWP196617:AWP196618 BGL196617:BGL196618 BQH196617:BQH196618 CAD196617:CAD196618 CJZ196617:CJZ196618 CTV196617:CTV196618 DDR196617:DDR196618 DNN196617:DNN196618 DXJ196617:DXJ196618 EHF196617:EHF196618 ERB196617:ERB196618 FAX196617:FAX196618 FKT196617:FKT196618 FUP196617:FUP196618 GEL196617:GEL196618 GOH196617:GOH196618 GYD196617:GYD196618 HHZ196617:HHZ196618 HRV196617:HRV196618 IBR196617:IBR196618 ILN196617:ILN196618 IVJ196617:IVJ196618 JFF196617:JFF196618 JPB196617:JPB196618 JYX196617:JYX196618 KIT196617:KIT196618 KSP196617:KSP196618 LCL196617:LCL196618 LMH196617:LMH196618 LWD196617:LWD196618 MFZ196617:MFZ196618 MPV196617:MPV196618 MZR196617:MZR196618 NJN196617:NJN196618 NTJ196617:NTJ196618 ODF196617:ODF196618 ONB196617:ONB196618 OWX196617:OWX196618 PGT196617:PGT196618 PQP196617:PQP196618 QAL196617:QAL196618 QKH196617:QKH196618 QUD196617:QUD196618 RDZ196617:RDZ196618 RNV196617:RNV196618 RXR196617:RXR196618 SHN196617:SHN196618 SRJ196617:SRJ196618 TBF196617:TBF196618 TLB196617:TLB196618 TUX196617:TUX196618 UET196617:UET196618 UOP196617:UOP196618 UYL196617:UYL196618 VIH196617:VIH196618 VSD196617:VSD196618 WBZ196617:WBZ196618 WLV196617:WLV196618 WVR196617:WVR196618 J262153:J262154 JF262153:JF262154 TB262153:TB262154 ACX262153:ACX262154 AMT262153:AMT262154 AWP262153:AWP262154 BGL262153:BGL262154 BQH262153:BQH262154 CAD262153:CAD262154 CJZ262153:CJZ262154 CTV262153:CTV262154 DDR262153:DDR262154 DNN262153:DNN262154 DXJ262153:DXJ262154 EHF262153:EHF262154 ERB262153:ERB262154 FAX262153:FAX262154 FKT262153:FKT262154 FUP262153:FUP262154 GEL262153:GEL262154 GOH262153:GOH262154 GYD262153:GYD262154 HHZ262153:HHZ262154 HRV262153:HRV262154 IBR262153:IBR262154 ILN262153:ILN262154 IVJ262153:IVJ262154 JFF262153:JFF262154 JPB262153:JPB262154 JYX262153:JYX262154 KIT262153:KIT262154 KSP262153:KSP262154 LCL262153:LCL262154 LMH262153:LMH262154 LWD262153:LWD262154 MFZ262153:MFZ262154 MPV262153:MPV262154 MZR262153:MZR262154 NJN262153:NJN262154 NTJ262153:NTJ262154 ODF262153:ODF262154 ONB262153:ONB262154 OWX262153:OWX262154 PGT262153:PGT262154 PQP262153:PQP262154 QAL262153:QAL262154 QKH262153:QKH262154 QUD262153:QUD262154 RDZ262153:RDZ262154 RNV262153:RNV262154 RXR262153:RXR262154 SHN262153:SHN262154 SRJ262153:SRJ262154 TBF262153:TBF262154 TLB262153:TLB262154 TUX262153:TUX262154 UET262153:UET262154 UOP262153:UOP262154 UYL262153:UYL262154 VIH262153:VIH262154 VSD262153:VSD262154 WBZ262153:WBZ262154 WLV262153:WLV262154 WVR262153:WVR262154 J327689:J327690 JF327689:JF327690 TB327689:TB327690 ACX327689:ACX327690 AMT327689:AMT327690 AWP327689:AWP327690 BGL327689:BGL327690 BQH327689:BQH327690 CAD327689:CAD327690 CJZ327689:CJZ327690 CTV327689:CTV327690 DDR327689:DDR327690 DNN327689:DNN327690 DXJ327689:DXJ327690 EHF327689:EHF327690 ERB327689:ERB327690 FAX327689:FAX327690 FKT327689:FKT327690 FUP327689:FUP327690 GEL327689:GEL327690 GOH327689:GOH327690 GYD327689:GYD327690 HHZ327689:HHZ327690 HRV327689:HRV327690 IBR327689:IBR327690 ILN327689:ILN327690 IVJ327689:IVJ327690 JFF327689:JFF327690 JPB327689:JPB327690 JYX327689:JYX327690 KIT327689:KIT327690 KSP327689:KSP327690 LCL327689:LCL327690 LMH327689:LMH327690 LWD327689:LWD327690 MFZ327689:MFZ327690 MPV327689:MPV327690 MZR327689:MZR327690 NJN327689:NJN327690 NTJ327689:NTJ327690 ODF327689:ODF327690 ONB327689:ONB327690 OWX327689:OWX327690 PGT327689:PGT327690 PQP327689:PQP327690 QAL327689:QAL327690 QKH327689:QKH327690 QUD327689:QUD327690 RDZ327689:RDZ327690 RNV327689:RNV327690 RXR327689:RXR327690 SHN327689:SHN327690 SRJ327689:SRJ327690 TBF327689:TBF327690 TLB327689:TLB327690 TUX327689:TUX327690 UET327689:UET327690 UOP327689:UOP327690 UYL327689:UYL327690 VIH327689:VIH327690 VSD327689:VSD327690 WBZ327689:WBZ327690 WLV327689:WLV327690 WVR327689:WVR327690 J393225:J393226 JF393225:JF393226 TB393225:TB393226 ACX393225:ACX393226 AMT393225:AMT393226 AWP393225:AWP393226 BGL393225:BGL393226 BQH393225:BQH393226 CAD393225:CAD393226 CJZ393225:CJZ393226 CTV393225:CTV393226 DDR393225:DDR393226 DNN393225:DNN393226 DXJ393225:DXJ393226 EHF393225:EHF393226 ERB393225:ERB393226 FAX393225:FAX393226 FKT393225:FKT393226 FUP393225:FUP393226 GEL393225:GEL393226 GOH393225:GOH393226 GYD393225:GYD393226 HHZ393225:HHZ393226 HRV393225:HRV393226 IBR393225:IBR393226 ILN393225:ILN393226 IVJ393225:IVJ393226 JFF393225:JFF393226 JPB393225:JPB393226 JYX393225:JYX393226 KIT393225:KIT393226 KSP393225:KSP393226 LCL393225:LCL393226 LMH393225:LMH393226 LWD393225:LWD393226 MFZ393225:MFZ393226 MPV393225:MPV393226 MZR393225:MZR393226 NJN393225:NJN393226 NTJ393225:NTJ393226 ODF393225:ODF393226 ONB393225:ONB393226 OWX393225:OWX393226 PGT393225:PGT393226 PQP393225:PQP393226 QAL393225:QAL393226 QKH393225:QKH393226 QUD393225:QUD393226 RDZ393225:RDZ393226 RNV393225:RNV393226 RXR393225:RXR393226 SHN393225:SHN393226 SRJ393225:SRJ393226 TBF393225:TBF393226 TLB393225:TLB393226 TUX393225:TUX393226 UET393225:UET393226 UOP393225:UOP393226 UYL393225:UYL393226 VIH393225:VIH393226 VSD393225:VSD393226 WBZ393225:WBZ393226 WLV393225:WLV393226 WVR393225:WVR393226 J458761:J458762 JF458761:JF458762 TB458761:TB458762 ACX458761:ACX458762 AMT458761:AMT458762 AWP458761:AWP458762 BGL458761:BGL458762 BQH458761:BQH458762 CAD458761:CAD458762 CJZ458761:CJZ458762 CTV458761:CTV458762 DDR458761:DDR458762 DNN458761:DNN458762 DXJ458761:DXJ458762 EHF458761:EHF458762 ERB458761:ERB458762 FAX458761:FAX458762 FKT458761:FKT458762 FUP458761:FUP458762 GEL458761:GEL458762 GOH458761:GOH458762 GYD458761:GYD458762 HHZ458761:HHZ458762 HRV458761:HRV458762 IBR458761:IBR458762 ILN458761:ILN458762 IVJ458761:IVJ458762 JFF458761:JFF458762 JPB458761:JPB458762 JYX458761:JYX458762 KIT458761:KIT458762 KSP458761:KSP458762 LCL458761:LCL458762 LMH458761:LMH458762 LWD458761:LWD458762 MFZ458761:MFZ458762 MPV458761:MPV458762 MZR458761:MZR458762 NJN458761:NJN458762 NTJ458761:NTJ458762 ODF458761:ODF458762 ONB458761:ONB458762 OWX458761:OWX458762 PGT458761:PGT458762 PQP458761:PQP458762 QAL458761:QAL458762 QKH458761:QKH458762 QUD458761:QUD458762 RDZ458761:RDZ458762 RNV458761:RNV458762 RXR458761:RXR458762 SHN458761:SHN458762 SRJ458761:SRJ458762 TBF458761:TBF458762 TLB458761:TLB458762 TUX458761:TUX458762 UET458761:UET458762 UOP458761:UOP458762 UYL458761:UYL458762 VIH458761:VIH458762 VSD458761:VSD458762 WBZ458761:WBZ458762 WLV458761:WLV458762 WVR458761:WVR458762 J524297:J524298 JF524297:JF524298 TB524297:TB524298 ACX524297:ACX524298 AMT524297:AMT524298 AWP524297:AWP524298 BGL524297:BGL524298 BQH524297:BQH524298 CAD524297:CAD524298 CJZ524297:CJZ524298 CTV524297:CTV524298 DDR524297:DDR524298 DNN524297:DNN524298 DXJ524297:DXJ524298 EHF524297:EHF524298 ERB524297:ERB524298 FAX524297:FAX524298 FKT524297:FKT524298 FUP524297:FUP524298 GEL524297:GEL524298 GOH524297:GOH524298 GYD524297:GYD524298 HHZ524297:HHZ524298 HRV524297:HRV524298 IBR524297:IBR524298 ILN524297:ILN524298 IVJ524297:IVJ524298 JFF524297:JFF524298 JPB524297:JPB524298 JYX524297:JYX524298 KIT524297:KIT524298 KSP524297:KSP524298 LCL524297:LCL524298 LMH524297:LMH524298 LWD524297:LWD524298 MFZ524297:MFZ524298 MPV524297:MPV524298 MZR524297:MZR524298 NJN524297:NJN524298 NTJ524297:NTJ524298 ODF524297:ODF524298 ONB524297:ONB524298 OWX524297:OWX524298 PGT524297:PGT524298 PQP524297:PQP524298 QAL524297:QAL524298 QKH524297:QKH524298 QUD524297:QUD524298 RDZ524297:RDZ524298 RNV524297:RNV524298 RXR524297:RXR524298 SHN524297:SHN524298 SRJ524297:SRJ524298 TBF524297:TBF524298 TLB524297:TLB524298 TUX524297:TUX524298 UET524297:UET524298 UOP524297:UOP524298 UYL524297:UYL524298 VIH524297:VIH524298 VSD524297:VSD524298 WBZ524297:WBZ524298 WLV524297:WLV524298 WVR524297:WVR524298 J589833:J589834 JF589833:JF589834 TB589833:TB589834 ACX589833:ACX589834 AMT589833:AMT589834 AWP589833:AWP589834 BGL589833:BGL589834 BQH589833:BQH589834 CAD589833:CAD589834 CJZ589833:CJZ589834 CTV589833:CTV589834 DDR589833:DDR589834 DNN589833:DNN589834 DXJ589833:DXJ589834 EHF589833:EHF589834 ERB589833:ERB589834 FAX589833:FAX589834 FKT589833:FKT589834 FUP589833:FUP589834 GEL589833:GEL589834 GOH589833:GOH589834 GYD589833:GYD589834 HHZ589833:HHZ589834 HRV589833:HRV589834 IBR589833:IBR589834 ILN589833:ILN589834 IVJ589833:IVJ589834 JFF589833:JFF589834 JPB589833:JPB589834 JYX589833:JYX589834 KIT589833:KIT589834 KSP589833:KSP589834 LCL589833:LCL589834 LMH589833:LMH589834 LWD589833:LWD589834 MFZ589833:MFZ589834 MPV589833:MPV589834 MZR589833:MZR589834 NJN589833:NJN589834 NTJ589833:NTJ589834 ODF589833:ODF589834 ONB589833:ONB589834 OWX589833:OWX589834 PGT589833:PGT589834 PQP589833:PQP589834 QAL589833:QAL589834 QKH589833:QKH589834 QUD589833:QUD589834 RDZ589833:RDZ589834 RNV589833:RNV589834 RXR589833:RXR589834 SHN589833:SHN589834 SRJ589833:SRJ589834 TBF589833:TBF589834 TLB589833:TLB589834 TUX589833:TUX589834 UET589833:UET589834 UOP589833:UOP589834 UYL589833:UYL589834 VIH589833:VIH589834 VSD589833:VSD589834 WBZ589833:WBZ589834 WLV589833:WLV589834 WVR589833:WVR589834 J655369:J655370 JF655369:JF655370 TB655369:TB655370 ACX655369:ACX655370 AMT655369:AMT655370 AWP655369:AWP655370 BGL655369:BGL655370 BQH655369:BQH655370 CAD655369:CAD655370 CJZ655369:CJZ655370 CTV655369:CTV655370 DDR655369:DDR655370 DNN655369:DNN655370 DXJ655369:DXJ655370 EHF655369:EHF655370 ERB655369:ERB655370 FAX655369:FAX655370 FKT655369:FKT655370 FUP655369:FUP655370 GEL655369:GEL655370 GOH655369:GOH655370 GYD655369:GYD655370 HHZ655369:HHZ655370 HRV655369:HRV655370 IBR655369:IBR655370 ILN655369:ILN655370 IVJ655369:IVJ655370 JFF655369:JFF655370 JPB655369:JPB655370 JYX655369:JYX655370 KIT655369:KIT655370 KSP655369:KSP655370 LCL655369:LCL655370 LMH655369:LMH655370 LWD655369:LWD655370 MFZ655369:MFZ655370 MPV655369:MPV655370 MZR655369:MZR655370 NJN655369:NJN655370 NTJ655369:NTJ655370 ODF655369:ODF655370 ONB655369:ONB655370 OWX655369:OWX655370 PGT655369:PGT655370 PQP655369:PQP655370 QAL655369:QAL655370 QKH655369:QKH655370 QUD655369:QUD655370 RDZ655369:RDZ655370 RNV655369:RNV655370 RXR655369:RXR655370 SHN655369:SHN655370 SRJ655369:SRJ655370 TBF655369:TBF655370 TLB655369:TLB655370 TUX655369:TUX655370 UET655369:UET655370 UOP655369:UOP655370 UYL655369:UYL655370 VIH655369:VIH655370 VSD655369:VSD655370 WBZ655369:WBZ655370 WLV655369:WLV655370 WVR655369:WVR655370 J720905:J720906 JF720905:JF720906 TB720905:TB720906 ACX720905:ACX720906 AMT720905:AMT720906 AWP720905:AWP720906 BGL720905:BGL720906 BQH720905:BQH720906 CAD720905:CAD720906 CJZ720905:CJZ720906 CTV720905:CTV720906 DDR720905:DDR720906 DNN720905:DNN720906 DXJ720905:DXJ720906 EHF720905:EHF720906 ERB720905:ERB720906 FAX720905:FAX720906 FKT720905:FKT720906 FUP720905:FUP720906 GEL720905:GEL720906 GOH720905:GOH720906 GYD720905:GYD720906 HHZ720905:HHZ720906 HRV720905:HRV720906 IBR720905:IBR720906 ILN720905:ILN720906 IVJ720905:IVJ720906 JFF720905:JFF720906 JPB720905:JPB720906 JYX720905:JYX720906 KIT720905:KIT720906 KSP720905:KSP720906 LCL720905:LCL720906 LMH720905:LMH720906 LWD720905:LWD720906 MFZ720905:MFZ720906 MPV720905:MPV720906 MZR720905:MZR720906 NJN720905:NJN720906 NTJ720905:NTJ720906 ODF720905:ODF720906 ONB720905:ONB720906 OWX720905:OWX720906 PGT720905:PGT720906 PQP720905:PQP720906 QAL720905:QAL720906 QKH720905:QKH720906 QUD720905:QUD720906 RDZ720905:RDZ720906 RNV720905:RNV720906 RXR720905:RXR720906 SHN720905:SHN720906 SRJ720905:SRJ720906 TBF720905:TBF720906 TLB720905:TLB720906 TUX720905:TUX720906 UET720905:UET720906 UOP720905:UOP720906 UYL720905:UYL720906 VIH720905:VIH720906 VSD720905:VSD720906 WBZ720905:WBZ720906 WLV720905:WLV720906 WVR720905:WVR720906 J786441:J786442 JF786441:JF786442 TB786441:TB786442 ACX786441:ACX786442 AMT786441:AMT786442 AWP786441:AWP786442 BGL786441:BGL786442 BQH786441:BQH786442 CAD786441:CAD786442 CJZ786441:CJZ786442 CTV786441:CTV786442 DDR786441:DDR786442 DNN786441:DNN786442 DXJ786441:DXJ786442 EHF786441:EHF786442 ERB786441:ERB786442 FAX786441:FAX786442 FKT786441:FKT786442 FUP786441:FUP786442 GEL786441:GEL786442 GOH786441:GOH786442 GYD786441:GYD786442 HHZ786441:HHZ786442 HRV786441:HRV786442 IBR786441:IBR786442 ILN786441:ILN786442 IVJ786441:IVJ786442 JFF786441:JFF786442 JPB786441:JPB786442 JYX786441:JYX786442 KIT786441:KIT786442 KSP786441:KSP786442 LCL786441:LCL786442 LMH786441:LMH786442 LWD786441:LWD786442 MFZ786441:MFZ786442 MPV786441:MPV786442 MZR786441:MZR786442 NJN786441:NJN786442 NTJ786441:NTJ786442 ODF786441:ODF786442 ONB786441:ONB786442 OWX786441:OWX786442 PGT786441:PGT786442 PQP786441:PQP786442 QAL786441:QAL786442 QKH786441:QKH786442 QUD786441:QUD786442 RDZ786441:RDZ786442 RNV786441:RNV786442 RXR786441:RXR786442 SHN786441:SHN786442 SRJ786441:SRJ786442 TBF786441:TBF786442 TLB786441:TLB786442 TUX786441:TUX786442 UET786441:UET786442 UOP786441:UOP786442 UYL786441:UYL786442 VIH786441:VIH786442 VSD786441:VSD786442 WBZ786441:WBZ786442 WLV786441:WLV786442 WVR786441:WVR786442 J851977:J851978 JF851977:JF851978 TB851977:TB851978 ACX851977:ACX851978 AMT851977:AMT851978 AWP851977:AWP851978 BGL851977:BGL851978 BQH851977:BQH851978 CAD851977:CAD851978 CJZ851977:CJZ851978 CTV851977:CTV851978 DDR851977:DDR851978 DNN851977:DNN851978 DXJ851977:DXJ851978 EHF851977:EHF851978 ERB851977:ERB851978 FAX851977:FAX851978 FKT851977:FKT851978 FUP851977:FUP851978 GEL851977:GEL851978 GOH851977:GOH851978 GYD851977:GYD851978 HHZ851977:HHZ851978 HRV851977:HRV851978 IBR851977:IBR851978 ILN851977:ILN851978 IVJ851977:IVJ851978 JFF851977:JFF851978 JPB851977:JPB851978 JYX851977:JYX851978 KIT851977:KIT851978 KSP851977:KSP851978 LCL851977:LCL851978 LMH851977:LMH851978 LWD851977:LWD851978 MFZ851977:MFZ851978 MPV851977:MPV851978 MZR851977:MZR851978 NJN851977:NJN851978 NTJ851977:NTJ851978 ODF851977:ODF851978 ONB851977:ONB851978 OWX851977:OWX851978 PGT851977:PGT851978 PQP851977:PQP851978 QAL851977:QAL851978 QKH851977:QKH851978 QUD851977:QUD851978 RDZ851977:RDZ851978 RNV851977:RNV851978 RXR851977:RXR851978 SHN851977:SHN851978 SRJ851977:SRJ851978 TBF851977:TBF851978 TLB851977:TLB851978 TUX851977:TUX851978 UET851977:UET851978 UOP851977:UOP851978 UYL851977:UYL851978 VIH851977:VIH851978 VSD851977:VSD851978 WBZ851977:WBZ851978 WLV851977:WLV851978 WVR851977:WVR851978 J917513:J917514 JF917513:JF917514 TB917513:TB917514 ACX917513:ACX917514 AMT917513:AMT917514 AWP917513:AWP917514 BGL917513:BGL917514 BQH917513:BQH917514 CAD917513:CAD917514 CJZ917513:CJZ917514 CTV917513:CTV917514 DDR917513:DDR917514 DNN917513:DNN917514 DXJ917513:DXJ917514 EHF917513:EHF917514 ERB917513:ERB917514 FAX917513:FAX917514 FKT917513:FKT917514 FUP917513:FUP917514 GEL917513:GEL917514 GOH917513:GOH917514 GYD917513:GYD917514 HHZ917513:HHZ917514 HRV917513:HRV917514 IBR917513:IBR917514 ILN917513:ILN917514 IVJ917513:IVJ917514 JFF917513:JFF917514 JPB917513:JPB917514 JYX917513:JYX917514 KIT917513:KIT917514 KSP917513:KSP917514 LCL917513:LCL917514 LMH917513:LMH917514 LWD917513:LWD917514 MFZ917513:MFZ917514 MPV917513:MPV917514 MZR917513:MZR917514 NJN917513:NJN917514 NTJ917513:NTJ917514 ODF917513:ODF917514 ONB917513:ONB917514 OWX917513:OWX917514 PGT917513:PGT917514 PQP917513:PQP917514 QAL917513:QAL917514 QKH917513:QKH917514 QUD917513:QUD917514 RDZ917513:RDZ917514 RNV917513:RNV917514 RXR917513:RXR917514 SHN917513:SHN917514 SRJ917513:SRJ917514 TBF917513:TBF917514 TLB917513:TLB917514 TUX917513:TUX917514 UET917513:UET917514 UOP917513:UOP917514 UYL917513:UYL917514 VIH917513:VIH917514 VSD917513:VSD917514 WBZ917513:WBZ917514 WLV917513:WLV917514 WVR917513:WVR917514 J983049:J983050 JF983049:JF983050 TB983049:TB983050 ACX983049:ACX983050 AMT983049:AMT983050 AWP983049:AWP983050 BGL983049:BGL983050 BQH983049:BQH983050 CAD983049:CAD983050 CJZ983049:CJZ983050 CTV983049:CTV983050 DDR983049:DDR983050 DNN983049:DNN983050 DXJ983049:DXJ983050 EHF983049:EHF983050 ERB983049:ERB983050 FAX983049:FAX983050 FKT983049:FKT983050 FUP983049:FUP983050 GEL983049:GEL983050 GOH983049:GOH983050 GYD983049:GYD983050 HHZ983049:HHZ983050 HRV983049:HRV983050 IBR983049:IBR983050 ILN983049:ILN983050 IVJ983049:IVJ983050 JFF983049:JFF983050 JPB983049:JPB983050 JYX983049:JYX983050 KIT983049:KIT983050 KSP983049:KSP983050 LCL983049:LCL983050 LMH983049:LMH983050 LWD983049:LWD983050 MFZ983049:MFZ983050 MPV983049:MPV983050 MZR983049:MZR983050 NJN983049:NJN983050 NTJ983049:NTJ983050 ODF983049:ODF983050 ONB983049:ONB983050 OWX983049:OWX983050 PGT983049:PGT983050 PQP983049:PQP983050 QAL983049:QAL983050 QKH983049:QKH983050 QUD983049:QUD983050 RDZ983049:RDZ983050 RNV983049:RNV983050 RXR983049:RXR983050 SHN983049:SHN983050 SRJ983049:SRJ983050 TBF983049:TBF983050 TLB983049:TLB983050 TUX983049:TUX983050 UET983049:UET983050 UOP983049:UOP983050 UYL983049:UYL983050 VIH983049:VIH983050 VSD983049:VSD983050 WBZ983049:WBZ983050 WLV983049:WLV983050 J9:J10"/>
    <dataValidation allowBlank="1" showInputMessage="1" showErrorMessage="1" prompt="Pacientes Internados CONFIRMADOS em leitos clínicos no último dia do período!" sqref="H9:H10 JD9:JD10 SZ9:SZ10 ACV9:ACV10 AMR9:AMR10 AWN9:AWN10 BGJ9:BGJ10 BQF9:BQF10 CAB9:CAB10 CJX9:CJX10 CTT9:CTT10 DDP9:DDP10 DNL9:DNL10 DXH9:DXH10 EHD9:EHD10 EQZ9:EQZ10 FAV9:FAV10 FKR9:FKR10 FUN9:FUN10 GEJ9:GEJ10 GOF9:GOF10 GYB9:GYB10 HHX9:HHX10 HRT9:HRT10 IBP9:IBP10 ILL9:ILL10 IVH9:IVH10 JFD9:JFD10 JOZ9:JOZ10 JYV9:JYV10 KIR9:KIR10 KSN9:KSN10 LCJ9:LCJ10 LMF9:LMF10 LWB9:LWB10 MFX9:MFX10 MPT9:MPT10 MZP9:MZP10 NJL9:NJL10 NTH9:NTH10 ODD9:ODD10 OMZ9:OMZ10 OWV9:OWV10 PGR9:PGR10 PQN9:PQN10 QAJ9:QAJ10 QKF9:QKF10 QUB9:QUB10 RDX9:RDX10 RNT9:RNT10 RXP9:RXP10 SHL9:SHL10 SRH9:SRH10 TBD9:TBD10 TKZ9:TKZ10 TUV9:TUV10 UER9:UER10 UON9:UON10 UYJ9:UYJ10 VIF9:VIF10 VSB9:VSB10 WBX9:WBX10 WLT9:WLT10 WVP9:WVP10 H65545:H65546 JD65545:JD65546 SZ65545:SZ65546 ACV65545:ACV65546 AMR65545:AMR65546 AWN65545:AWN65546 BGJ65545:BGJ65546 BQF65545:BQF65546 CAB65545:CAB65546 CJX65545:CJX65546 CTT65545:CTT65546 DDP65545:DDP65546 DNL65545:DNL65546 DXH65545:DXH65546 EHD65545:EHD65546 EQZ65545:EQZ65546 FAV65545:FAV65546 FKR65545:FKR65546 FUN65545:FUN65546 GEJ65545:GEJ65546 GOF65545:GOF65546 GYB65545:GYB65546 HHX65545:HHX65546 HRT65545:HRT65546 IBP65545:IBP65546 ILL65545:ILL65546 IVH65545:IVH65546 JFD65545:JFD65546 JOZ65545:JOZ65546 JYV65545:JYV65546 KIR65545:KIR65546 KSN65545:KSN65546 LCJ65545:LCJ65546 LMF65545:LMF65546 LWB65545:LWB65546 MFX65545:MFX65546 MPT65545:MPT65546 MZP65545:MZP65546 NJL65545:NJL65546 NTH65545:NTH65546 ODD65545:ODD65546 OMZ65545:OMZ65546 OWV65545:OWV65546 PGR65545:PGR65546 PQN65545:PQN65546 QAJ65545:QAJ65546 QKF65545:QKF65546 QUB65545:QUB65546 RDX65545:RDX65546 RNT65545:RNT65546 RXP65545:RXP65546 SHL65545:SHL65546 SRH65545:SRH65546 TBD65545:TBD65546 TKZ65545:TKZ65546 TUV65545:TUV65546 UER65545:UER65546 UON65545:UON65546 UYJ65545:UYJ65546 VIF65545:VIF65546 VSB65545:VSB65546 WBX65545:WBX65546 WLT65545:WLT65546 WVP65545:WVP65546 H131081:H131082 JD131081:JD131082 SZ131081:SZ131082 ACV131081:ACV131082 AMR131081:AMR131082 AWN131081:AWN131082 BGJ131081:BGJ131082 BQF131081:BQF131082 CAB131081:CAB131082 CJX131081:CJX131082 CTT131081:CTT131082 DDP131081:DDP131082 DNL131081:DNL131082 DXH131081:DXH131082 EHD131081:EHD131082 EQZ131081:EQZ131082 FAV131081:FAV131082 FKR131081:FKR131082 FUN131081:FUN131082 GEJ131081:GEJ131082 GOF131081:GOF131082 GYB131081:GYB131082 HHX131081:HHX131082 HRT131081:HRT131082 IBP131081:IBP131082 ILL131081:ILL131082 IVH131081:IVH131082 JFD131081:JFD131082 JOZ131081:JOZ131082 JYV131081:JYV131082 KIR131081:KIR131082 KSN131081:KSN131082 LCJ131081:LCJ131082 LMF131081:LMF131082 LWB131081:LWB131082 MFX131081:MFX131082 MPT131081:MPT131082 MZP131081:MZP131082 NJL131081:NJL131082 NTH131081:NTH131082 ODD131081:ODD131082 OMZ131081:OMZ131082 OWV131081:OWV131082 PGR131081:PGR131082 PQN131081:PQN131082 QAJ131081:QAJ131082 QKF131081:QKF131082 QUB131081:QUB131082 RDX131081:RDX131082 RNT131081:RNT131082 RXP131081:RXP131082 SHL131081:SHL131082 SRH131081:SRH131082 TBD131081:TBD131082 TKZ131081:TKZ131082 TUV131081:TUV131082 UER131081:UER131082 UON131081:UON131082 UYJ131081:UYJ131082 VIF131081:VIF131082 VSB131081:VSB131082 WBX131081:WBX131082 WLT131081:WLT131082 WVP131081:WVP131082 H196617:H196618 JD196617:JD196618 SZ196617:SZ196618 ACV196617:ACV196618 AMR196617:AMR196618 AWN196617:AWN196618 BGJ196617:BGJ196618 BQF196617:BQF196618 CAB196617:CAB196618 CJX196617:CJX196618 CTT196617:CTT196618 DDP196617:DDP196618 DNL196617:DNL196618 DXH196617:DXH196618 EHD196617:EHD196618 EQZ196617:EQZ196618 FAV196617:FAV196618 FKR196617:FKR196618 FUN196617:FUN196618 GEJ196617:GEJ196618 GOF196617:GOF196618 GYB196617:GYB196618 HHX196617:HHX196618 HRT196617:HRT196618 IBP196617:IBP196618 ILL196617:ILL196618 IVH196617:IVH196618 JFD196617:JFD196618 JOZ196617:JOZ196618 JYV196617:JYV196618 KIR196617:KIR196618 KSN196617:KSN196618 LCJ196617:LCJ196618 LMF196617:LMF196618 LWB196617:LWB196618 MFX196617:MFX196618 MPT196617:MPT196618 MZP196617:MZP196618 NJL196617:NJL196618 NTH196617:NTH196618 ODD196617:ODD196618 OMZ196617:OMZ196618 OWV196617:OWV196618 PGR196617:PGR196618 PQN196617:PQN196618 QAJ196617:QAJ196618 QKF196617:QKF196618 QUB196617:QUB196618 RDX196617:RDX196618 RNT196617:RNT196618 RXP196617:RXP196618 SHL196617:SHL196618 SRH196617:SRH196618 TBD196617:TBD196618 TKZ196617:TKZ196618 TUV196617:TUV196618 UER196617:UER196618 UON196617:UON196618 UYJ196617:UYJ196618 VIF196617:VIF196618 VSB196617:VSB196618 WBX196617:WBX196618 WLT196617:WLT196618 WVP196617:WVP196618 H262153:H262154 JD262153:JD262154 SZ262153:SZ262154 ACV262153:ACV262154 AMR262153:AMR262154 AWN262153:AWN262154 BGJ262153:BGJ262154 BQF262153:BQF262154 CAB262153:CAB262154 CJX262153:CJX262154 CTT262153:CTT262154 DDP262153:DDP262154 DNL262153:DNL262154 DXH262153:DXH262154 EHD262153:EHD262154 EQZ262153:EQZ262154 FAV262153:FAV262154 FKR262153:FKR262154 FUN262153:FUN262154 GEJ262153:GEJ262154 GOF262153:GOF262154 GYB262153:GYB262154 HHX262153:HHX262154 HRT262153:HRT262154 IBP262153:IBP262154 ILL262153:ILL262154 IVH262153:IVH262154 JFD262153:JFD262154 JOZ262153:JOZ262154 JYV262153:JYV262154 KIR262153:KIR262154 KSN262153:KSN262154 LCJ262153:LCJ262154 LMF262153:LMF262154 LWB262153:LWB262154 MFX262153:MFX262154 MPT262153:MPT262154 MZP262153:MZP262154 NJL262153:NJL262154 NTH262153:NTH262154 ODD262153:ODD262154 OMZ262153:OMZ262154 OWV262153:OWV262154 PGR262153:PGR262154 PQN262153:PQN262154 QAJ262153:QAJ262154 QKF262153:QKF262154 QUB262153:QUB262154 RDX262153:RDX262154 RNT262153:RNT262154 RXP262153:RXP262154 SHL262153:SHL262154 SRH262153:SRH262154 TBD262153:TBD262154 TKZ262153:TKZ262154 TUV262153:TUV262154 UER262153:UER262154 UON262153:UON262154 UYJ262153:UYJ262154 VIF262153:VIF262154 VSB262153:VSB262154 WBX262153:WBX262154 WLT262153:WLT262154 WVP262153:WVP262154 H327689:H327690 JD327689:JD327690 SZ327689:SZ327690 ACV327689:ACV327690 AMR327689:AMR327690 AWN327689:AWN327690 BGJ327689:BGJ327690 BQF327689:BQF327690 CAB327689:CAB327690 CJX327689:CJX327690 CTT327689:CTT327690 DDP327689:DDP327690 DNL327689:DNL327690 DXH327689:DXH327690 EHD327689:EHD327690 EQZ327689:EQZ327690 FAV327689:FAV327690 FKR327689:FKR327690 FUN327689:FUN327690 GEJ327689:GEJ327690 GOF327689:GOF327690 GYB327689:GYB327690 HHX327689:HHX327690 HRT327689:HRT327690 IBP327689:IBP327690 ILL327689:ILL327690 IVH327689:IVH327690 JFD327689:JFD327690 JOZ327689:JOZ327690 JYV327689:JYV327690 KIR327689:KIR327690 KSN327689:KSN327690 LCJ327689:LCJ327690 LMF327689:LMF327690 LWB327689:LWB327690 MFX327689:MFX327690 MPT327689:MPT327690 MZP327689:MZP327690 NJL327689:NJL327690 NTH327689:NTH327690 ODD327689:ODD327690 OMZ327689:OMZ327690 OWV327689:OWV327690 PGR327689:PGR327690 PQN327689:PQN327690 QAJ327689:QAJ327690 QKF327689:QKF327690 QUB327689:QUB327690 RDX327689:RDX327690 RNT327689:RNT327690 RXP327689:RXP327690 SHL327689:SHL327690 SRH327689:SRH327690 TBD327689:TBD327690 TKZ327689:TKZ327690 TUV327689:TUV327690 UER327689:UER327690 UON327689:UON327690 UYJ327689:UYJ327690 VIF327689:VIF327690 VSB327689:VSB327690 WBX327689:WBX327690 WLT327689:WLT327690 WVP327689:WVP327690 H393225:H393226 JD393225:JD393226 SZ393225:SZ393226 ACV393225:ACV393226 AMR393225:AMR393226 AWN393225:AWN393226 BGJ393225:BGJ393226 BQF393225:BQF393226 CAB393225:CAB393226 CJX393225:CJX393226 CTT393225:CTT393226 DDP393225:DDP393226 DNL393225:DNL393226 DXH393225:DXH393226 EHD393225:EHD393226 EQZ393225:EQZ393226 FAV393225:FAV393226 FKR393225:FKR393226 FUN393225:FUN393226 GEJ393225:GEJ393226 GOF393225:GOF393226 GYB393225:GYB393226 HHX393225:HHX393226 HRT393225:HRT393226 IBP393225:IBP393226 ILL393225:ILL393226 IVH393225:IVH393226 JFD393225:JFD393226 JOZ393225:JOZ393226 JYV393225:JYV393226 KIR393225:KIR393226 KSN393225:KSN393226 LCJ393225:LCJ393226 LMF393225:LMF393226 LWB393225:LWB393226 MFX393225:MFX393226 MPT393225:MPT393226 MZP393225:MZP393226 NJL393225:NJL393226 NTH393225:NTH393226 ODD393225:ODD393226 OMZ393225:OMZ393226 OWV393225:OWV393226 PGR393225:PGR393226 PQN393225:PQN393226 QAJ393225:QAJ393226 QKF393225:QKF393226 QUB393225:QUB393226 RDX393225:RDX393226 RNT393225:RNT393226 RXP393225:RXP393226 SHL393225:SHL393226 SRH393225:SRH393226 TBD393225:TBD393226 TKZ393225:TKZ393226 TUV393225:TUV393226 UER393225:UER393226 UON393225:UON393226 UYJ393225:UYJ393226 VIF393225:VIF393226 VSB393225:VSB393226 WBX393225:WBX393226 WLT393225:WLT393226 WVP393225:WVP393226 H458761:H458762 JD458761:JD458762 SZ458761:SZ458762 ACV458761:ACV458762 AMR458761:AMR458762 AWN458761:AWN458762 BGJ458761:BGJ458762 BQF458761:BQF458762 CAB458761:CAB458762 CJX458761:CJX458762 CTT458761:CTT458762 DDP458761:DDP458762 DNL458761:DNL458762 DXH458761:DXH458762 EHD458761:EHD458762 EQZ458761:EQZ458762 FAV458761:FAV458762 FKR458761:FKR458762 FUN458761:FUN458762 GEJ458761:GEJ458762 GOF458761:GOF458762 GYB458761:GYB458762 HHX458761:HHX458762 HRT458761:HRT458762 IBP458761:IBP458762 ILL458761:ILL458762 IVH458761:IVH458762 JFD458761:JFD458762 JOZ458761:JOZ458762 JYV458761:JYV458762 KIR458761:KIR458762 KSN458761:KSN458762 LCJ458761:LCJ458762 LMF458761:LMF458762 LWB458761:LWB458762 MFX458761:MFX458762 MPT458761:MPT458762 MZP458761:MZP458762 NJL458761:NJL458762 NTH458761:NTH458762 ODD458761:ODD458762 OMZ458761:OMZ458762 OWV458761:OWV458762 PGR458761:PGR458762 PQN458761:PQN458762 QAJ458761:QAJ458762 QKF458761:QKF458762 QUB458761:QUB458762 RDX458761:RDX458762 RNT458761:RNT458762 RXP458761:RXP458762 SHL458761:SHL458762 SRH458761:SRH458762 TBD458761:TBD458762 TKZ458761:TKZ458762 TUV458761:TUV458762 UER458761:UER458762 UON458761:UON458762 UYJ458761:UYJ458762 VIF458761:VIF458762 VSB458761:VSB458762 WBX458761:WBX458762 WLT458761:WLT458762 WVP458761:WVP458762 H524297:H524298 JD524297:JD524298 SZ524297:SZ524298 ACV524297:ACV524298 AMR524297:AMR524298 AWN524297:AWN524298 BGJ524297:BGJ524298 BQF524297:BQF524298 CAB524297:CAB524298 CJX524297:CJX524298 CTT524297:CTT524298 DDP524297:DDP524298 DNL524297:DNL524298 DXH524297:DXH524298 EHD524297:EHD524298 EQZ524297:EQZ524298 FAV524297:FAV524298 FKR524297:FKR524298 FUN524297:FUN524298 GEJ524297:GEJ524298 GOF524297:GOF524298 GYB524297:GYB524298 HHX524297:HHX524298 HRT524297:HRT524298 IBP524297:IBP524298 ILL524297:ILL524298 IVH524297:IVH524298 JFD524297:JFD524298 JOZ524297:JOZ524298 JYV524297:JYV524298 KIR524297:KIR524298 KSN524297:KSN524298 LCJ524297:LCJ524298 LMF524297:LMF524298 LWB524297:LWB524298 MFX524297:MFX524298 MPT524297:MPT524298 MZP524297:MZP524298 NJL524297:NJL524298 NTH524297:NTH524298 ODD524297:ODD524298 OMZ524297:OMZ524298 OWV524297:OWV524298 PGR524297:PGR524298 PQN524297:PQN524298 QAJ524297:QAJ524298 QKF524297:QKF524298 QUB524297:QUB524298 RDX524297:RDX524298 RNT524297:RNT524298 RXP524297:RXP524298 SHL524297:SHL524298 SRH524297:SRH524298 TBD524297:TBD524298 TKZ524297:TKZ524298 TUV524297:TUV524298 UER524297:UER524298 UON524297:UON524298 UYJ524297:UYJ524298 VIF524297:VIF524298 VSB524297:VSB524298 WBX524297:WBX524298 WLT524297:WLT524298 WVP524297:WVP524298 H589833:H589834 JD589833:JD589834 SZ589833:SZ589834 ACV589833:ACV589834 AMR589833:AMR589834 AWN589833:AWN589834 BGJ589833:BGJ589834 BQF589833:BQF589834 CAB589833:CAB589834 CJX589833:CJX589834 CTT589833:CTT589834 DDP589833:DDP589834 DNL589833:DNL589834 DXH589833:DXH589834 EHD589833:EHD589834 EQZ589833:EQZ589834 FAV589833:FAV589834 FKR589833:FKR589834 FUN589833:FUN589834 GEJ589833:GEJ589834 GOF589833:GOF589834 GYB589833:GYB589834 HHX589833:HHX589834 HRT589833:HRT589834 IBP589833:IBP589834 ILL589833:ILL589834 IVH589833:IVH589834 JFD589833:JFD589834 JOZ589833:JOZ589834 JYV589833:JYV589834 KIR589833:KIR589834 KSN589833:KSN589834 LCJ589833:LCJ589834 LMF589833:LMF589834 LWB589833:LWB589834 MFX589833:MFX589834 MPT589833:MPT589834 MZP589833:MZP589834 NJL589833:NJL589834 NTH589833:NTH589834 ODD589833:ODD589834 OMZ589833:OMZ589834 OWV589833:OWV589834 PGR589833:PGR589834 PQN589833:PQN589834 QAJ589833:QAJ589834 QKF589833:QKF589834 QUB589833:QUB589834 RDX589833:RDX589834 RNT589833:RNT589834 RXP589833:RXP589834 SHL589833:SHL589834 SRH589833:SRH589834 TBD589833:TBD589834 TKZ589833:TKZ589834 TUV589833:TUV589834 UER589833:UER589834 UON589833:UON589834 UYJ589833:UYJ589834 VIF589833:VIF589834 VSB589833:VSB589834 WBX589833:WBX589834 WLT589833:WLT589834 WVP589833:WVP589834 H655369:H655370 JD655369:JD655370 SZ655369:SZ655370 ACV655369:ACV655370 AMR655369:AMR655370 AWN655369:AWN655370 BGJ655369:BGJ655370 BQF655369:BQF655370 CAB655369:CAB655370 CJX655369:CJX655370 CTT655369:CTT655370 DDP655369:DDP655370 DNL655369:DNL655370 DXH655369:DXH655370 EHD655369:EHD655370 EQZ655369:EQZ655370 FAV655369:FAV655370 FKR655369:FKR655370 FUN655369:FUN655370 GEJ655369:GEJ655370 GOF655369:GOF655370 GYB655369:GYB655370 HHX655369:HHX655370 HRT655369:HRT655370 IBP655369:IBP655370 ILL655369:ILL655370 IVH655369:IVH655370 JFD655369:JFD655370 JOZ655369:JOZ655370 JYV655369:JYV655370 KIR655369:KIR655370 KSN655369:KSN655370 LCJ655369:LCJ655370 LMF655369:LMF655370 LWB655369:LWB655370 MFX655369:MFX655370 MPT655369:MPT655370 MZP655369:MZP655370 NJL655369:NJL655370 NTH655369:NTH655370 ODD655369:ODD655370 OMZ655369:OMZ655370 OWV655369:OWV655370 PGR655369:PGR655370 PQN655369:PQN655370 QAJ655369:QAJ655370 QKF655369:QKF655370 QUB655369:QUB655370 RDX655369:RDX655370 RNT655369:RNT655370 RXP655369:RXP655370 SHL655369:SHL655370 SRH655369:SRH655370 TBD655369:TBD655370 TKZ655369:TKZ655370 TUV655369:TUV655370 UER655369:UER655370 UON655369:UON655370 UYJ655369:UYJ655370 VIF655369:VIF655370 VSB655369:VSB655370 WBX655369:WBX655370 WLT655369:WLT655370 WVP655369:WVP655370 H720905:H720906 JD720905:JD720906 SZ720905:SZ720906 ACV720905:ACV720906 AMR720905:AMR720906 AWN720905:AWN720906 BGJ720905:BGJ720906 BQF720905:BQF720906 CAB720905:CAB720906 CJX720905:CJX720906 CTT720905:CTT720906 DDP720905:DDP720906 DNL720905:DNL720906 DXH720905:DXH720906 EHD720905:EHD720906 EQZ720905:EQZ720906 FAV720905:FAV720906 FKR720905:FKR720906 FUN720905:FUN720906 GEJ720905:GEJ720906 GOF720905:GOF720906 GYB720905:GYB720906 HHX720905:HHX720906 HRT720905:HRT720906 IBP720905:IBP720906 ILL720905:ILL720906 IVH720905:IVH720906 JFD720905:JFD720906 JOZ720905:JOZ720906 JYV720905:JYV720906 KIR720905:KIR720906 KSN720905:KSN720906 LCJ720905:LCJ720906 LMF720905:LMF720906 LWB720905:LWB720906 MFX720905:MFX720906 MPT720905:MPT720906 MZP720905:MZP720906 NJL720905:NJL720906 NTH720905:NTH720906 ODD720905:ODD720906 OMZ720905:OMZ720906 OWV720905:OWV720906 PGR720905:PGR720906 PQN720905:PQN720906 QAJ720905:QAJ720906 QKF720905:QKF720906 QUB720905:QUB720906 RDX720905:RDX720906 RNT720905:RNT720906 RXP720905:RXP720906 SHL720905:SHL720906 SRH720905:SRH720906 TBD720905:TBD720906 TKZ720905:TKZ720906 TUV720905:TUV720906 UER720905:UER720906 UON720905:UON720906 UYJ720905:UYJ720906 VIF720905:VIF720906 VSB720905:VSB720906 WBX720905:WBX720906 WLT720905:WLT720906 WVP720905:WVP720906 H786441:H786442 JD786441:JD786442 SZ786441:SZ786442 ACV786441:ACV786442 AMR786441:AMR786442 AWN786441:AWN786442 BGJ786441:BGJ786442 BQF786441:BQF786442 CAB786441:CAB786442 CJX786441:CJX786442 CTT786441:CTT786442 DDP786441:DDP786442 DNL786441:DNL786442 DXH786441:DXH786442 EHD786441:EHD786442 EQZ786441:EQZ786442 FAV786441:FAV786442 FKR786441:FKR786442 FUN786441:FUN786442 GEJ786441:GEJ786442 GOF786441:GOF786442 GYB786441:GYB786442 HHX786441:HHX786442 HRT786441:HRT786442 IBP786441:IBP786442 ILL786441:ILL786442 IVH786441:IVH786442 JFD786441:JFD786442 JOZ786441:JOZ786442 JYV786441:JYV786442 KIR786441:KIR786442 KSN786441:KSN786442 LCJ786441:LCJ786442 LMF786441:LMF786442 LWB786441:LWB786442 MFX786441:MFX786442 MPT786441:MPT786442 MZP786441:MZP786442 NJL786441:NJL786442 NTH786441:NTH786442 ODD786441:ODD786442 OMZ786441:OMZ786442 OWV786441:OWV786442 PGR786441:PGR786442 PQN786441:PQN786442 QAJ786441:QAJ786442 QKF786441:QKF786442 QUB786441:QUB786442 RDX786441:RDX786442 RNT786441:RNT786442 RXP786441:RXP786442 SHL786441:SHL786442 SRH786441:SRH786442 TBD786441:TBD786442 TKZ786441:TKZ786442 TUV786441:TUV786442 UER786441:UER786442 UON786441:UON786442 UYJ786441:UYJ786442 VIF786441:VIF786442 VSB786441:VSB786442 WBX786441:WBX786442 WLT786441:WLT786442 WVP786441:WVP786442 H851977:H851978 JD851977:JD851978 SZ851977:SZ851978 ACV851977:ACV851978 AMR851977:AMR851978 AWN851977:AWN851978 BGJ851977:BGJ851978 BQF851977:BQF851978 CAB851977:CAB851978 CJX851977:CJX851978 CTT851977:CTT851978 DDP851977:DDP851978 DNL851977:DNL851978 DXH851977:DXH851978 EHD851977:EHD851978 EQZ851977:EQZ851978 FAV851977:FAV851978 FKR851977:FKR851978 FUN851977:FUN851978 GEJ851977:GEJ851978 GOF851977:GOF851978 GYB851977:GYB851978 HHX851977:HHX851978 HRT851977:HRT851978 IBP851977:IBP851978 ILL851977:ILL851978 IVH851977:IVH851978 JFD851977:JFD851978 JOZ851977:JOZ851978 JYV851977:JYV851978 KIR851977:KIR851978 KSN851977:KSN851978 LCJ851977:LCJ851978 LMF851977:LMF851978 LWB851977:LWB851978 MFX851977:MFX851978 MPT851977:MPT851978 MZP851977:MZP851978 NJL851977:NJL851978 NTH851977:NTH851978 ODD851977:ODD851978 OMZ851977:OMZ851978 OWV851977:OWV851978 PGR851977:PGR851978 PQN851977:PQN851978 QAJ851977:QAJ851978 QKF851977:QKF851978 QUB851977:QUB851978 RDX851977:RDX851978 RNT851977:RNT851978 RXP851977:RXP851978 SHL851977:SHL851978 SRH851977:SRH851978 TBD851977:TBD851978 TKZ851977:TKZ851978 TUV851977:TUV851978 UER851977:UER851978 UON851977:UON851978 UYJ851977:UYJ851978 VIF851977:VIF851978 VSB851977:VSB851978 WBX851977:WBX851978 WLT851977:WLT851978 WVP851977:WVP851978 H917513:H917514 JD917513:JD917514 SZ917513:SZ917514 ACV917513:ACV917514 AMR917513:AMR917514 AWN917513:AWN917514 BGJ917513:BGJ917514 BQF917513:BQF917514 CAB917513:CAB917514 CJX917513:CJX917514 CTT917513:CTT917514 DDP917513:DDP917514 DNL917513:DNL917514 DXH917513:DXH917514 EHD917513:EHD917514 EQZ917513:EQZ917514 FAV917513:FAV917514 FKR917513:FKR917514 FUN917513:FUN917514 GEJ917513:GEJ917514 GOF917513:GOF917514 GYB917513:GYB917514 HHX917513:HHX917514 HRT917513:HRT917514 IBP917513:IBP917514 ILL917513:ILL917514 IVH917513:IVH917514 JFD917513:JFD917514 JOZ917513:JOZ917514 JYV917513:JYV917514 KIR917513:KIR917514 KSN917513:KSN917514 LCJ917513:LCJ917514 LMF917513:LMF917514 LWB917513:LWB917514 MFX917513:MFX917514 MPT917513:MPT917514 MZP917513:MZP917514 NJL917513:NJL917514 NTH917513:NTH917514 ODD917513:ODD917514 OMZ917513:OMZ917514 OWV917513:OWV917514 PGR917513:PGR917514 PQN917513:PQN917514 QAJ917513:QAJ917514 QKF917513:QKF917514 QUB917513:QUB917514 RDX917513:RDX917514 RNT917513:RNT917514 RXP917513:RXP917514 SHL917513:SHL917514 SRH917513:SRH917514 TBD917513:TBD917514 TKZ917513:TKZ917514 TUV917513:TUV917514 UER917513:UER917514 UON917513:UON917514 UYJ917513:UYJ917514 VIF917513:VIF917514 VSB917513:VSB917514 WBX917513:WBX917514 WLT917513:WLT917514 WVP917513:WVP917514 H983049:H983050 JD983049:JD983050 SZ983049:SZ983050 ACV983049:ACV983050 AMR983049:AMR983050 AWN983049:AWN983050 BGJ983049:BGJ983050 BQF983049:BQF983050 CAB983049:CAB983050 CJX983049:CJX983050 CTT983049:CTT983050 DDP983049:DDP983050 DNL983049:DNL983050 DXH983049:DXH983050 EHD983049:EHD983050 EQZ983049:EQZ983050 FAV983049:FAV983050 FKR983049:FKR983050 FUN983049:FUN983050 GEJ983049:GEJ983050 GOF983049:GOF983050 GYB983049:GYB983050 HHX983049:HHX983050 HRT983049:HRT983050 IBP983049:IBP983050 ILL983049:ILL983050 IVH983049:IVH983050 JFD983049:JFD983050 JOZ983049:JOZ983050 JYV983049:JYV983050 KIR983049:KIR983050 KSN983049:KSN983050 LCJ983049:LCJ983050 LMF983049:LMF983050 LWB983049:LWB983050 MFX983049:MFX983050 MPT983049:MPT983050 MZP983049:MZP983050 NJL983049:NJL983050 NTH983049:NTH983050 ODD983049:ODD983050 OMZ983049:OMZ983050 OWV983049:OWV983050 PGR983049:PGR983050 PQN983049:PQN983050 QAJ983049:QAJ983050 QKF983049:QKF983050 QUB983049:QUB983050 RDX983049:RDX983050 RNT983049:RNT983050 RXP983049:RXP983050 SHL983049:SHL983050 SRH983049:SRH983050 TBD983049:TBD983050 TKZ983049:TKZ983050 TUV983049:TUV983050 UER983049:UER983050 UON983049:UON983050 UYJ983049:UYJ983050 VIF983049:VIF983050 VSB983049:VSB983050 WBX983049:WBX983050 WLT983049:WLT983050 WVP983049:WVP983050"/>
    <dataValidation allowBlank="1" showInputMessage="1" showErrorMessage="1" prompt="Internados por SRAG no último dia do período!" sqref="F9: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dataValidation allowBlank="1" showInputMessage="1" showErrorMessage="1" prompt="Internados por SRAG no último dia do periodo!" sqref="WVN98304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dataValidations>
  <pageMargins left="0.511811024" right="0.511811024" top="0.78740157499999996" bottom="0.78740157499999996" header="0.31496062000000002" footer="0.31496062000000002"/>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BANDEIRA_MACRO REGIAO 7_s desco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dc:creator>
  <cp:lastModifiedBy>Windows User</cp:lastModifiedBy>
  <cp:lastPrinted>2020-12-02T23:51:29Z</cp:lastPrinted>
  <dcterms:created xsi:type="dcterms:W3CDTF">2020-08-10T02:29:37Z</dcterms:created>
  <dcterms:modified xsi:type="dcterms:W3CDTF">2020-12-29T10:20:44Z</dcterms:modified>
</cp:coreProperties>
</file>